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минимальная цена" sheetId="2" r:id="rId2"/>
    <sheet name="Лист1 (2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<sst xmlns="http://schemas.openxmlformats.org/spreadsheetml/2006/main" count="449" uniqueCount="162">
  <si>
    <t>Магазины федеральных сетей</t>
  </si>
  <si>
    <t>Товар</t>
  </si>
  <si>
    <t>№ п/п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</si>
  <si>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</si>
  <si>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</si>
  <si>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</si>
  <si>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</si>
  <si>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</si>
  <si>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</si>
  <si>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</si>
  <si>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</si>
  <si>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</si>
  <si>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</si>
  <si>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</si>
  <si>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</si>
  <si>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</si>
  <si>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</si>
  <si>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</si>
  <si>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</si>
  <si>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</si>
  <si>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</si>
  <si>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</si>
  <si>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</si>
  <si>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</si>
  <si>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</si>
  <si>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</si>
  <si>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</si>
  <si>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</si>
  <si>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</si>
  <si>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</si>
  <si>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</si>
  <si>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</si>
  <si>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</si>
  <si>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</si>
  <si>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</si>
  <si>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</si>
  <si>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</si>
  <si>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</si>
  <si>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</si>
  <si>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</si>
  <si>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</si>
  <si>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</si>
  <si>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</si>
  <si>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</si>
  <si>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</si>
  <si>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</si>
  <si>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</si>
  <si>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</si>
  <si>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</si>
  <si>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</si>
  <si>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</si>
  <si>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</si>
  <si>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</si>
  <si>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</si>
  <si>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</si>
  <si>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</si>
  <si>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</si>
  <si>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</si>
  <si>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</si>
  <si>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</si>
  <si>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</si>
  <si>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</si>
  <si>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</si>
  <si>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</si>
  <si>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</si>
  <si>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</si>
  <si>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</si>
  <si>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</si>
  <si>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</si>
  <si>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</si>
  <si>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</si>
  <si>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</si>
  <si>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</si>
  <si>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</si>
  <si>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</si>
  <si>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</si>
  <si>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</si>
  <si>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</si>
  <si>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</si>
  <si>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</si>
  <si>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</si>
  <si>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</si>
  <si>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</si>
  <si>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Приложение 2</t>
  </si>
  <si>
    <t>Мин. цена</t>
  </si>
  <si>
    <t>Макс. цена</t>
  </si>
  <si>
    <t>Наличие товара в продаже (в %)</t>
  </si>
  <si>
    <t>Мин. цена ****</t>
  </si>
  <si>
    <t>Наличие товара в продаже (в %) *****</t>
  </si>
  <si>
    <t>* указывается наименование муниципального образования</t>
  </si>
  <si>
    <t>** указывается дата отчета</t>
  </si>
  <si>
    <t>*** указывается информация о торговом объекте: наименование хозяйствующего субъекта, адрес размещения, если предусмотренного торгового объекта нет в муниципальном образовании, учитываются лишь те объекты, которые есть в указанных категориях</t>
  </si>
  <si>
    <t xml:space="preserve">**** указывается минимальная и максимальная цена товара в обследуемом торговом объекте в рублях в числовом формате с двумя знаками после запятой (0,00), в случае отсутствия товара ставится отметка нет, если товар представлен одной товарной позицией,  то цена на нее указывается и в мин. и в макс. </t>
  </si>
  <si>
    <t xml:space="preserve">***** указывается среднее значение минимальных и максимальных цен товаров среди торговых объектов </t>
  </si>
  <si>
    <t>****** указывается степень наличия товара в торговых объектах в % (например, если в одном из десяти магазинов нет товара, то степень наличия равна 90 %)</t>
  </si>
  <si>
    <t>"Магнит"</t>
  </si>
  <si>
    <t>"Покупочка"</t>
  </si>
  <si>
    <t>"Пятёрочка"</t>
  </si>
  <si>
    <t>"Успех"</t>
  </si>
  <si>
    <t>"Вираж"</t>
  </si>
  <si>
    <t>"Русь"</t>
  </si>
  <si>
    <t>нет</t>
  </si>
  <si>
    <t>"Удача" ул.Чапаева</t>
  </si>
  <si>
    <t>"Дачный" ул.Ленина</t>
  </si>
  <si>
    <t>"Лира"ул.Московская, 105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</si>
  <si>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</si>
  <si>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</si>
  <si>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</si>
  <si>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</si>
  <si>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</si>
  <si>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</si>
  <si>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Минимальная стоимость продуктов по фиксированному набору товаров</t>
  </si>
  <si>
    <t>Итого стоимость фиксированного набора товаров</t>
  </si>
  <si>
    <t>"Янтарь" ул.Чапаева</t>
  </si>
  <si>
    <t>"Овощи- фрукты" ул.Калинина</t>
  </si>
  <si>
    <t>Товар на 01.10.2016 г.</t>
  </si>
  <si>
    <t>край</t>
  </si>
  <si>
    <t>имр ск</t>
  </si>
  <si>
    <t>федеральные</t>
  </si>
  <si>
    <t>локальные</t>
  </si>
  <si>
    <t>несетевые</t>
  </si>
  <si>
    <t>нестационарные</t>
  </si>
  <si>
    <t>итого</t>
  </si>
  <si>
    <t>28,62</t>
  </si>
  <si>
    <t>56,61</t>
  </si>
  <si>
    <t>66,45</t>
  </si>
  <si>
    <t>46,43</t>
  </si>
  <si>
    <t>97,83</t>
  </si>
  <si>
    <t>50,86</t>
  </si>
  <si>
    <t>12,47</t>
  </si>
  <si>
    <t>606,82</t>
  </si>
  <si>
    <t>261,47</t>
  </si>
  <si>
    <t>298,79</t>
  </si>
  <si>
    <t>748,89</t>
  </si>
  <si>
    <t>279,46</t>
  </si>
  <si>
    <t>282,77</t>
  </si>
  <si>
    <t>140,33</t>
  </si>
  <si>
    <t>120,75</t>
  </si>
  <si>
    <t>257,76</t>
  </si>
  <si>
    <t>164,83</t>
  </si>
  <si>
    <t>87,91</t>
  </si>
  <si>
    <t>62,25</t>
  </si>
  <si>
    <t>41,54</t>
  </si>
  <si>
    <t>43,14</t>
  </si>
  <si>
    <t>235,12</t>
  </si>
  <si>
    <t>376,8</t>
  </si>
  <si>
    <t>48,81</t>
  </si>
  <si>
    <t>153,19</t>
  </si>
  <si>
    <t>318,65</t>
  </si>
  <si>
    <t>20,78</t>
  </si>
  <si>
    <t>20,63</t>
  </si>
  <si>
    <t>22,03</t>
  </si>
  <si>
    <t>28,81</t>
  </si>
  <si>
    <t>41,95</t>
  </si>
  <si>
    <t>39,84</t>
  </si>
  <si>
    <t>70,29</t>
  </si>
  <si>
    <t>69,28</t>
  </si>
  <si>
    <t>176,51</t>
  </si>
  <si>
    <t>106,73</t>
  </si>
  <si>
    <t>51,22</t>
  </si>
  <si>
    <t>Товар 01.10.2016 г.</t>
  </si>
  <si>
    <t>Результаты мониторинга цен на фиксированный набор товаров на территории Ипатовского муниципального района Ставропольского края  по состоянию на 30.12.2016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</si>
</sst>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/>
    </xf>
    <xf numFmtId="2" fontId="40" fillId="33" borderId="11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2" fontId="40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/>
    </xf>
    <xf numFmtId="2" fontId="40" fillId="33" borderId="12" xfId="0" applyNumberFormat="1" applyFont="1" applyFill="1" applyBorder="1" applyAlignment="1">
      <alignment/>
    </xf>
    <xf numFmtId="2" fontId="40" fillId="34" borderId="12" xfId="0" applyNumberFormat="1" applyFont="1" applyFill="1" applyBorder="1" applyAlignment="1">
      <alignment/>
    </xf>
    <xf numFmtId="2" fontId="40" fillId="33" borderId="13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49" fontId="4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70" zoomScaleNormal="70" zoomScalePageLayoutView="0" workbookViewId="0" topLeftCell="A14">
      <selection activeCell="I48" sqref="I48"/>
    </sheetView>
  </sheetViews>
  <sheetFormatPr defaultColWidth="9.140625" defaultRowHeight="15"/>
  <cols>
    <col min="1" max="1" width="5.57421875" style="33" customWidth="1"/>
    <col min="2" max="2" width="53.421875" style="33" customWidth="1"/>
    <col min="3" max="3" width="8.57421875" style="33" customWidth="1"/>
    <col min="4" max="4" width="10.57421875" style="33" customWidth="1"/>
    <col min="5" max="5" width="9.00390625" style="33" customWidth="1"/>
    <col min="6" max="6" width="9.140625" style="33" customWidth="1"/>
    <col min="7" max="7" width="9.00390625" style="33" customWidth="1"/>
    <col min="8" max="8" width="10.140625" style="33" customWidth="1"/>
    <col min="9" max="9" width="12.00390625" style="33" customWidth="1"/>
    <col min="10" max="10" width="9.00390625" style="33" customWidth="1"/>
    <col min="11" max="11" width="10.57421875" style="33" customWidth="1"/>
    <col min="12" max="12" width="9.140625" style="33" customWidth="1"/>
    <col min="13" max="13" width="9.57421875" style="33" customWidth="1"/>
    <col min="14" max="14" width="8.7109375" style="33" customWidth="1"/>
    <col min="15" max="15" width="9.00390625" style="33" customWidth="1"/>
    <col min="16" max="16" width="10.7109375" style="33" customWidth="1"/>
    <col min="17" max="17" width="9.57421875" style="33" customWidth="1"/>
    <col min="18" max="18" width="9.421875" style="33" customWidth="1"/>
    <col min="19" max="19" width="9.140625" style="33" customWidth="1"/>
    <col min="20" max="20" width="9.57421875" style="33" customWidth="1"/>
    <col min="21" max="21" width="9.7109375" style="33" customWidth="1"/>
    <col min="22" max="22" width="10.421875" style="33" customWidth="1"/>
    <col min="23" max="23" width="11.7109375" style="33" customWidth="1"/>
    <col min="24" max="24" width="10.57421875" style="33" hidden="1" customWidth="1"/>
    <col min="25" max="25" width="2.57421875" style="33" hidden="1" customWidth="1"/>
    <col min="26" max="32" width="9.57421875" style="33" customWidth="1"/>
    <col min="33" max="33" width="9.421875" style="33" customWidth="1"/>
    <col min="34" max="34" width="11.7109375" style="33" customWidth="1"/>
    <col min="35" max="35" width="10.8515625" style="33" customWidth="1"/>
    <col min="36" max="36" width="10.421875" style="33" customWidth="1"/>
    <col min="37" max="37" width="12.00390625" style="33" customWidth="1"/>
    <col min="38" max="16384" width="9.140625" style="33" customWidth="1"/>
  </cols>
  <sheetData>
    <row r="1" spans="1:37" ht="18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8.75">
      <c r="A2" s="42" t="s">
        <v>161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4" spans="1:37" ht="18.75" customHeight="1">
      <c r="A4" s="53" t="s">
        <v>2</v>
      </c>
      <c r="B4" s="54" t="s">
        <v>1</v>
      </c>
      <c r="C4" s="43" t="s">
        <v>0</v>
      </c>
      <c r="D4" s="44"/>
      <c r="E4" s="44"/>
      <c r="F4" s="44"/>
      <c r="G4" s="44"/>
      <c r="H4" s="44"/>
      <c r="I4" s="45"/>
      <c r="J4" s="43" t="s">
        <v>3</v>
      </c>
      <c r="K4" s="44"/>
      <c r="L4" s="44"/>
      <c r="M4" s="44"/>
      <c r="N4" s="44"/>
      <c r="O4" s="44"/>
      <c r="P4" s="45"/>
      <c r="Q4" s="43" t="s">
        <v>4</v>
      </c>
      <c r="R4" s="44"/>
      <c r="S4" s="44"/>
      <c r="T4" s="44"/>
      <c r="U4" s="44"/>
      <c r="V4" s="44"/>
      <c r="W4" s="45"/>
      <c r="X4" s="43" t="s">
        <v>5</v>
      </c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43" t="s">
        <v>6</v>
      </c>
      <c r="AJ4" s="44"/>
      <c r="AK4" s="45"/>
    </row>
    <row r="5" spans="1:37" ht="16.5">
      <c r="A5" s="53"/>
      <c r="B5" s="54"/>
      <c r="C5" s="46"/>
      <c r="D5" s="47"/>
      <c r="E5" s="47"/>
      <c r="F5" s="47"/>
      <c r="G5" s="47"/>
      <c r="H5" s="47"/>
      <c r="I5" s="48"/>
      <c r="J5" s="46"/>
      <c r="K5" s="47"/>
      <c r="L5" s="47"/>
      <c r="M5" s="47"/>
      <c r="N5" s="47"/>
      <c r="O5" s="47"/>
      <c r="P5" s="48"/>
      <c r="Q5" s="46"/>
      <c r="R5" s="47"/>
      <c r="S5" s="47"/>
      <c r="T5" s="47"/>
      <c r="U5" s="47"/>
      <c r="V5" s="47"/>
      <c r="W5" s="48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6"/>
      <c r="AJ5" s="47"/>
      <c r="AK5" s="48"/>
    </row>
    <row r="6" spans="1:37" ht="18.75" customHeight="1">
      <c r="A6" s="53"/>
      <c r="B6" s="55"/>
      <c r="C6" s="43" t="s">
        <v>95</v>
      </c>
      <c r="D6" s="45"/>
      <c r="E6" s="53" t="s">
        <v>96</v>
      </c>
      <c r="F6" s="53"/>
      <c r="G6" s="53" t="s">
        <v>97</v>
      </c>
      <c r="H6" s="53"/>
      <c r="I6" s="56" t="s">
        <v>88</v>
      </c>
      <c r="J6" s="59" t="s">
        <v>105</v>
      </c>
      <c r="K6" s="60"/>
      <c r="L6" s="53" t="s">
        <v>106</v>
      </c>
      <c r="M6" s="53"/>
      <c r="N6" s="53" t="s">
        <v>107</v>
      </c>
      <c r="O6" s="53"/>
      <c r="P6" s="50" t="s">
        <v>86</v>
      </c>
      <c r="Q6" s="43" t="s">
        <v>98</v>
      </c>
      <c r="R6" s="45"/>
      <c r="S6" s="53" t="s">
        <v>99</v>
      </c>
      <c r="T6" s="53"/>
      <c r="U6" s="53" t="s">
        <v>100</v>
      </c>
      <c r="V6" s="53"/>
      <c r="W6" s="50" t="s">
        <v>86</v>
      </c>
      <c r="X6" s="49" t="s">
        <v>104</v>
      </c>
      <c r="Y6" s="49"/>
      <c r="Z6" s="53" t="s">
        <v>114</v>
      </c>
      <c r="AA6" s="53"/>
      <c r="AB6" s="53" t="s">
        <v>102</v>
      </c>
      <c r="AC6" s="53"/>
      <c r="AD6" s="53" t="s">
        <v>113</v>
      </c>
      <c r="AE6" s="53"/>
      <c r="AF6" s="53" t="s">
        <v>103</v>
      </c>
      <c r="AG6" s="53"/>
      <c r="AH6" s="50" t="s">
        <v>86</v>
      </c>
      <c r="AI6" s="49" t="s">
        <v>101</v>
      </c>
      <c r="AJ6" s="49"/>
      <c r="AK6" s="50" t="s">
        <v>86</v>
      </c>
    </row>
    <row r="7" spans="1:37" ht="18.75" customHeight="1">
      <c r="A7" s="53"/>
      <c r="B7" s="55"/>
      <c r="C7" s="46"/>
      <c r="D7" s="48"/>
      <c r="E7" s="53"/>
      <c r="F7" s="53"/>
      <c r="G7" s="53"/>
      <c r="H7" s="53"/>
      <c r="I7" s="57"/>
      <c r="J7" s="61"/>
      <c r="K7" s="62"/>
      <c r="L7" s="53"/>
      <c r="M7" s="53"/>
      <c r="N7" s="53"/>
      <c r="O7" s="53"/>
      <c r="P7" s="51"/>
      <c r="Q7" s="46"/>
      <c r="R7" s="48"/>
      <c r="S7" s="53"/>
      <c r="T7" s="53"/>
      <c r="U7" s="53"/>
      <c r="V7" s="53"/>
      <c r="W7" s="51"/>
      <c r="X7" s="49"/>
      <c r="Y7" s="49"/>
      <c r="Z7" s="53"/>
      <c r="AA7" s="53"/>
      <c r="AB7" s="53"/>
      <c r="AC7" s="53"/>
      <c r="AD7" s="53"/>
      <c r="AE7" s="53"/>
      <c r="AF7" s="53"/>
      <c r="AG7" s="53"/>
      <c r="AH7" s="51"/>
      <c r="AI7" s="49"/>
      <c r="AJ7" s="49"/>
      <c r="AK7" s="51"/>
    </row>
    <row r="8" spans="1:37" ht="42" customHeight="1">
      <c r="A8" s="53"/>
      <c r="B8" s="55"/>
      <c r="C8" s="34" t="s">
        <v>87</v>
      </c>
      <c r="D8" s="35" t="s">
        <v>85</v>
      </c>
      <c r="E8" s="35" t="s">
        <v>84</v>
      </c>
      <c r="F8" s="35" t="s">
        <v>85</v>
      </c>
      <c r="G8" s="35" t="s">
        <v>84</v>
      </c>
      <c r="H8" s="35" t="s">
        <v>85</v>
      </c>
      <c r="I8" s="58"/>
      <c r="J8" s="35" t="s">
        <v>84</v>
      </c>
      <c r="K8" s="35" t="s">
        <v>85</v>
      </c>
      <c r="L8" s="35" t="s">
        <v>84</v>
      </c>
      <c r="M8" s="35" t="s">
        <v>85</v>
      </c>
      <c r="N8" s="35" t="s">
        <v>84</v>
      </c>
      <c r="O8" s="35" t="s">
        <v>85</v>
      </c>
      <c r="P8" s="52"/>
      <c r="Q8" s="35" t="s">
        <v>84</v>
      </c>
      <c r="R8" s="35" t="s">
        <v>85</v>
      </c>
      <c r="S8" s="35" t="s">
        <v>84</v>
      </c>
      <c r="T8" s="35" t="s">
        <v>85</v>
      </c>
      <c r="U8" s="35" t="s">
        <v>84</v>
      </c>
      <c r="V8" s="35" t="s">
        <v>85</v>
      </c>
      <c r="W8" s="52"/>
      <c r="X8" s="35" t="s">
        <v>84</v>
      </c>
      <c r="Y8" s="35" t="s">
        <v>85</v>
      </c>
      <c r="Z8" s="35" t="s">
        <v>84</v>
      </c>
      <c r="AA8" s="35" t="s">
        <v>85</v>
      </c>
      <c r="AB8" s="35" t="s">
        <v>84</v>
      </c>
      <c r="AC8" s="35" t="s">
        <v>85</v>
      </c>
      <c r="AD8" s="35" t="s">
        <v>84</v>
      </c>
      <c r="AE8" s="35" t="s">
        <v>85</v>
      </c>
      <c r="AF8" s="35" t="s">
        <v>84</v>
      </c>
      <c r="AG8" s="35" t="s">
        <v>85</v>
      </c>
      <c r="AH8" s="52"/>
      <c r="AI8" s="35" t="s">
        <v>84</v>
      </c>
      <c r="AJ8" s="35" t="s">
        <v>85</v>
      </c>
      <c r="AK8" s="52"/>
    </row>
    <row r="9" spans="1:37" s="40" customFormat="1" ht="18.75">
      <c r="A9" s="36" t="s">
        <v>8</v>
      </c>
      <c r="B9" s="37" t="s">
        <v>7</v>
      </c>
      <c r="C9" s="9">
        <v>28.15</v>
      </c>
      <c r="D9" s="9">
        <v>38.65</v>
      </c>
      <c r="E9" s="38">
        <v>38.62</v>
      </c>
      <c r="F9" s="38">
        <v>43.7</v>
      </c>
      <c r="G9" s="38">
        <v>38.62</v>
      </c>
      <c r="H9" s="38">
        <v>43.78</v>
      </c>
      <c r="I9" s="39">
        <v>1</v>
      </c>
      <c r="J9" s="38">
        <v>32.5</v>
      </c>
      <c r="K9" s="38">
        <v>32.5</v>
      </c>
      <c r="L9" s="38">
        <v>35</v>
      </c>
      <c r="M9" s="38">
        <v>37</v>
      </c>
      <c r="N9" s="38">
        <v>35</v>
      </c>
      <c r="O9" s="38">
        <v>55</v>
      </c>
      <c r="P9" s="39">
        <v>1</v>
      </c>
      <c r="Q9" s="38">
        <v>30</v>
      </c>
      <c r="R9" s="38">
        <v>44</v>
      </c>
      <c r="S9" s="38">
        <v>30</v>
      </c>
      <c r="T9" s="38">
        <v>35</v>
      </c>
      <c r="U9" s="38">
        <v>39</v>
      </c>
      <c r="V9" s="38">
        <v>47</v>
      </c>
      <c r="W9" s="39">
        <v>1</v>
      </c>
      <c r="X9" s="38"/>
      <c r="Y9" s="38"/>
      <c r="Z9" s="38">
        <v>30</v>
      </c>
      <c r="AA9" s="38">
        <v>30</v>
      </c>
      <c r="AB9" s="38"/>
      <c r="AC9" s="38"/>
      <c r="AD9" s="38"/>
      <c r="AE9" s="38"/>
      <c r="AF9" s="38">
        <v>39</v>
      </c>
      <c r="AG9" s="38">
        <v>39</v>
      </c>
      <c r="AH9" s="39">
        <v>0.5</v>
      </c>
      <c r="AI9" s="38"/>
      <c r="AJ9" s="38"/>
      <c r="AK9" s="39"/>
    </row>
    <row r="10" spans="1:37" s="40" customFormat="1" ht="18.75">
      <c r="A10" s="36" t="s">
        <v>9</v>
      </c>
      <c r="B10" s="37" t="s">
        <v>10</v>
      </c>
      <c r="C10" s="11">
        <v>40.13</v>
      </c>
      <c r="D10" s="11">
        <v>108.78</v>
      </c>
      <c r="E10" s="12">
        <v>27.8</v>
      </c>
      <c r="F10" s="12">
        <v>74.88</v>
      </c>
      <c r="G10" s="12">
        <v>27.84</v>
      </c>
      <c r="H10" s="12">
        <v>98.61</v>
      </c>
      <c r="I10" s="39">
        <v>1</v>
      </c>
      <c r="J10" s="12">
        <v>45</v>
      </c>
      <c r="K10" s="12">
        <v>45</v>
      </c>
      <c r="L10" s="12">
        <v>42</v>
      </c>
      <c r="M10" s="12">
        <v>67.14</v>
      </c>
      <c r="N10" s="12">
        <v>50</v>
      </c>
      <c r="O10" s="12">
        <v>50</v>
      </c>
      <c r="P10" s="39">
        <v>1</v>
      </c>
      <c r="Q10" s="12">
        <v>45</v>
      </c>
      <c r="R10" s="12">
        <v>45</v>
      </c>
      <c r="S10" s="12">
        <v>40</v>
      </c>
      <c r="T10" s="12">
        <v>40</v>
      </c>
      <c r="U10" s="12">
        <v>83.75</v>
      </c>
      <c r="V10" s="12">
        <v>86.25</v>
      </c>
      <c r="W10" s="39">
        <v>1</v>
      </c>
      <c r="X10" s="12"/>
      <c r="Y10" s="12"/>
      <c r="Z10" s="12">
        <v>70</v>
      </c>
      <c r="AA10" s="12">
        <v>70</v>
      </c>
      <c r="AB10" s="12"/>
      <c r="AC10" s="12"/>
      <c r="AD10" s="12"/>
      <c r="AE10" s="12"/>
      <c r="AF10" s="12">
        <v>51.25</v>
      </c>
      <c r="AG10" s="12">
        <v>51.25</v>
      </c>
      <c r="AH10" s="39">
        <v>0.5</v>
      </c>
      <c r="AI10" s="12"/>
      <c r="AJ10" s="12"/>
      <c r="AK10" s="39"/>
    </row>
    <row r="11" spans="1:37" s="40" customFormat="1" ht="18.75">
      <c r="A11" s="36" t="s">
        <v>11</v>
      </c>
      <c r="B11" s="37" t="s">
        <v>47</v>
      </c>
      <c r="C11" s="11">
        <v>60.5</v>
      </c>
      <c r="D11" s="11">
        <v>127.78</v>
      </c>
      <c r="E11" s="12">
        <v>60.2</v>
      </c>
      <c r="F11" s="12">
        <v>79.9</v>
      </c>
      <c r="G11" s="12">
        <v>61.17</v>
      </c>
      <c r="H11" s="12">
        <v>136.67</v>
      </c>
      <c r="I11" s="39">
        <v>1</v>
      </c>
      <c r="J11" s="12"/>
      <c r="K11" s="12"/>
      <c r="L11" s="12">
        <v>104</v>
      </c>
      <c r="M11" s="12">
        <v>104</v>
      </c>
      <c r="N11" s="12">
        <v>85</v>
      </c>
      <c r="O11" s="12">
        <v>85</v>
      </c>
      <c r="P11" s="39">
        <v>0.6666</v>
      </c>
      <c r="Q11" s="12">
        <v>85</v>
      </c>
      <c r="R11" s="12">
        <v>85</v>
      </c>
      <c r="S11" s="12">
        <v>92.86</v>
      </c>
      <c r="T11" s="12">
        <v>92.86</v>
      </c>
      <c r="U11" s="12"/>
      <c r="V11" s="12"/>
      <c r="W11" s="39">
        <v>0.6666</v>
      </c>
      <c r="X11" s="12"/>
      <c r="Y11" s="12"/>
      <c r="Z11" s="12">
        <v>86.25</v>
      </c>
      <c r="AA11" s="12">
        <v>86.25</v>
      </c>
      <c r="AB11" s="12"/>
      <c r="AC11" s="12"/>
      <c r="AD11" s="12"/>
      <c r="AE11" s="12"/>
      <c r="AF11" s="12">
        <v>87.14</v>
      </c>
      <c r="AG11" s="12">
        <v>87.14</v>
      </c>
      <c r="AH11" s="39">
        <v>0.5</v>
      </c>
      <c r="AI11" s="12"/>
      <c r="AJ11" s="12"/>
      <c r="AK11" s="39"/>
    </row>
    <row r="12" spans="1:37" s="40" customFormat="1" ht="18.75">
      <c r="A12" s="36" t="s">
        <v>12</v>
      </c>
      <c r="B12" s="37" t="s">
        <v>48</v>
      </c>
      <c r="C12" s="11">
        <v>29</v>
      </c>
      <c r="D12" s="11">
        <v>152</v>
      </c>
      <c r="E12" s="12">
        <v>27.9</v>
      </c>
      <c r="F12" s="12">
        <v>157.8</v>
      </c>
      <c r="G12" s="12">
        <v>29.88</v>
      </c>
      <c r="H12" s="12">
        <v>137.5</v>
      </c>
      <c r="I12" s="39">
        <v>1</v>
      </c>
      <c r="J12" s="12">
        <v>40</v>
      </c>
      <c r="K12" s="12">
        <v>131.11</v>
      </c>
      <c r="L12" s="12">
        <v>38</v>
      </c>
      <c r="M12" s="12">
        <v>55</v>
      </c>
      <c r="N12" s="12">
        <v>35</v>
      </c>
      <c r="O12" s="12">
        <v>122.22</v>
      </c>
      <c r="P12" s="39">
        <v>1</v>
      </c>
      <c r="Q12" s="12">
        <v>32</v>
      </c>
      <c r="R12" s="12">
        <v>32</v>
      </c>
      <c r="S12" s="12">
        <v>32</v>
      </c>
      <c r="T12" s="12">
        <v>111.11</v>
      </c>
      <c r="U12" s="12">
        <v>46.67</v>
      </c>
      <c r="V12" s="12">
        <v>124.44</v>
      </c>
      <c r="W12" s="39">
        <v>1</v>
      </c>
      <c r="X12" s="12"/>
      <c r="Y12" s="12"/>
      <c r="Z12" s="12">
        <v>34</v>
      </c>
      <c r="AA12" s="12">
        <v>58.89</v>
      </c>
      <c r="AB12" s="12"/>
      <c r="AC12" s="12"/>
      <c r="AD12" s="12"/>
      <c r="AE12" s="12"/>
      <c r="AF12" s="12">
        <v>42</v>
      </c>
      <c r="AG12" s="12">
        <v>66.67</v>
      </c>
      <c r="AH12" s="39">
        <v>0.5</v>
      </c>
      <c r="AI12" s="12"/>
      <c r="AJ12" s="12"/>
      <c r="AK12" s="39"/>
    </row>
    <row r="13" spans="1:37" s="40" customFormat="1" ht="18.75">
      <c r="A13" s="36" t="s">
        <v>13</v>
      </c>
      <c r="B13" s="37" t="s">
        <v>49</v>
      </c>
      <c r="C13" s="11">
        <v>83.9</v>
      </c>
      <c r="D13" s="12">
        <v>124</v>
      </c>
      <c r="E13" s="12">
        <v>82.24</v>
      </c>
      <c r="F13" s="12">
        <v>114.9</v>
      </c>
      <c r="G13" s="12">
        <v>45.9</v>
      </c>
      <c r="H13" s="12">
        <v>116</v>
      </c>
      <c r="I13" s="39">
        <v>1</v>
      </c>
      <c r="J13" s="12">
        <v>55</v>
      </c>
      <c r="K13" s="12">
        <v>90</v>
      </c>
      <c r="L13" s="12">
        <v>83.33</v>
      </c>
      <c r="M13" s="12">
        <v>107</v>
      </c>
      <c r="N13" s="12">
        <v>80</v>
      </c>
      <c r="O13" s="12">
        <v>110</v>
      </c>
      <c r="P13" s="39">
        <v>1</v>
      </c>
      <c r="Q13" s="12">
        <v>77</v>
      </c>
      <c r="R13" s="12">
        <v>125</v>
      </c>
      <c r="S13" s="12">
        <v>85</v>
      </c>
      <c r="T13" s="12">
        <v>90</v>
      </c>
      <c r="U13" s="12">
        <v>88.88</v>
      </c>
      <c r="V13" s="12">
        <v>123</v>
      </c>
      <c r="W13" s="39">
        <v>1</v>
      </c>
      <c r="X13" s="12"/>
      <c r="Y13" s="12"/>
      <c r="Z13" s="12">
        <v>95</v>
      </c>
      <c r="AA13" s="12">
        <v>109</v>
      </c>
      <c r="AB13" s="12"/>
      <c r="AC13" s="12"/>
      <c r="AD13" s="12"/>
      <c r="AE13" s="12"/>
      <c r="AF13" s="12">
        <v>75</v>
      </c>
      <c r="AG13" s="12">
        <v>93</v>
      </c>
      <c r="AH13" s="39">
        <v>0.5</v>
      </c>
      <c r="AI13" s="12"/>
      <c r="AJ13" s="12"/>
      <c r="AK13" s="39"/>
    </row>
    <row r="14" spans="1:37" s="40" customFormat="1" ht="18.75">
      <c r="A14" s="36" t="s">
        <v>14</v>
      </c>
      <c r="B14" s="37" t="s">
        <v>50</v>
      </c>
      <c r="C14" s="11">
        <v>42.5</v>
      </c>
      <c r="D14" s="11">
        <v>42.5</v>
      </c>
      <c r="E14" s="12">
        <v>42.9</v>
      </c>
      <c r="F14" s="12">
        <v>48.97</v>
      </c>
      <c r="G14" s="12">
        <v>41</v>
      </c>
      <c r="H14" s="12">
        <v>42</v>
      </c>
      <c r="I14" s="39">
        <v>1</v>
      </c>
      <c r="J14" s="12">
        <v>60</v>
      </c>
      <c r="K14" s="12">
        <v>60</v>
      </c>
      <c r="L14" s="12">
        <v>48</v>
      </c>
      <c r="M14" s="12">
        <v>48</v>
      </c>
      <c r="N14" s="12">
        <v>56</v>
      </c>
      <c r="O14" s="12">
        <v>56</v>
      </c>
      <c r="P14" s="39">
        <v>1</v>
      </c>
      <c r="Q14" s="12">
        <v>51</v>
      </c>
      <c r="R14" s="12">
        <v>51</v>
      </c>
      <c r="S14" s="12">
        <v>48</v>
      </c>
      <c r="T14" s="12">
        <v>48</v>
      </c>
      <c r="U14" s="12">
        <v>62</v>
      </c>
      <c r="V14" s="12">
        <v>62</v>
      </c>
      <c r="W14" s="39">
        <v>1</v>
      </c>
      <c r="X14" s="12"/>
      <c r="Y14" s="12"/>
      <c r="Z14" s="12">
        <v>52</v>
      </c>
      <c r="AA14" s="12">
        <v>52</v>
      </c>
      <c r="AB14" s="12"/>
      <c r="AC14" s="12"/>
      <c r="AD14" s="12"/>
      <c r="AE14" s="12"/>
      <c r="AF14" s="12">
        <v>46</v>
      </c>
      <c r="AG14" s="12">
        <v>46</v>
      </c>
      <c r="AH14" s="39">
        <v>0.5</v>
      </c>
      <c r="AI14" s="12"/>
      <c r="AJ14" s="12"/>
      <c r="AK14" s="39"/>
    </row>
    <row r="15" spans="1:37" s="40" customFormat="1" ht="18" customHeight="1">
      <c r="A15" s="36" t="s">
        <v>15</v>
      </c>
      <c r="B15" s="37" t="s">
        <v>51</v>
      </c>
      <c r="C15" s="11">
        <v>8.6</v>
      </c>
      <c r="D15" s="11">
        <v>11.9</v>
      </c>
      <c r="E15" s="12">
        <v>6.9</v>
      </c>
      <c r="F15" s="12">
        <v>6.9</v>
      </c>
      <c r="G15" s="12">
        <v>7.65</v>
      </c>
      <c r="H15" s="12">
        <v>12.15</v>
      </c>
      <c r="I15" s="39">
        <v>1</v>
      </c>
      <c r="J15" s="12">
        <v>18</v>
      </c>
      <c r="K15" s="12">
        <v>18</v>
      </c>
      <c r="L15" s="12">
        <v>20</v>
      </c>
      <c r="M15" s="12">
        <v>20</v>
      </c>
      <c r="N15" s="12">
        <v>18</v>
      </c>
      <c r="O15" s="12">
        <v>18</v>
      </c>
      <c r="P15" s="39">
        <v>1</v>
      </c>
      <c r="Q15" s="12">
        <v>13</v>
      </c>
      <c r="R15" s="12">
        <v>17</v>
      </c>
      <c r="S15" s="12">
        <v>15</v>
      </c>
      <c r="T15" s="12">
        <v>15</v>
      </c>
      <c r="U15" s="12">
        <v>20</v>
      </c>
      <c r="V15" s="12">
        <v>20</v>
      </c>
      <c r="W15" s="39">
        <v>1</v>
      </c>
      <c r="X15" s="12"/>
      <c r="Y15" s="12"/>
      <c r="Z15" s="12">
        <v>18</v>
      </c>
      <c r="AA15" s="12">
        <v>20</v>
      </c>
      <c r="AB15" s="12"/>
      <c r="AC15" s="12"/>
      <c r="AD15" s="12"/>
      <c r="AE15" s="12"/>
      <c r="AF15" s="12">
        <v>13</v>
      </c>
      <c r="AG15" s="12">
        <v>21</v>
      </c>
      <c r="AH15" s="39">
        <v>0.5</v>
      </c>
      <c r="AI15" s="12"/>
      <c r="AJ15" s="12"/>
      <c r="AK15" s="39"/>
    </row>
    <row r="16" spans="1:37" s="40" customFormat="1" ht="18.75">
      <c r="A16" s="36" t="s">
        <v>16</v>
      </c>
      <c r="B16" s="37" t="s">
        <v>52</v>
      </c>
      <c r="C16" s="11">
        <v>720</v>
      </c>
      <c r="D16" s="11">
        <v>970</v>
      </c>
      <c r="E16" s="12">
        <v>280</v>
      </c>
      <c r="F16" s="12">
        <v>799.75</v>
      </c>
      <c r="G16" s="12">
        <v>696</v>
      </c>
      <c r="H16" s="12">
        <v>2237.5</v>
      </c>
      <c r="I16" s="39">
        <v>1</v>
      </c>
      <c r="J16" s="12">
        <v>500</v>
      </c>
      <c r="K16" s="12">
        <v>1050</v>
      </c>
      <c r="L16" s="12">
        <v>500</v>
      </c>
      <c r="M16" s="12">
        <v>920</v>
      </c>
      <c r="N16" s="12">
        <v>400</v>
      </c>
      <c r="O16" s="12">
        <v>850</v>
      </c>
      <c r="P16" s="39">
        <v>1</v>
      </c>
      <c r="Q16" s="12">
        <v>400</v>
      </c>
      <c r="R16" s="12">
        <v>860</v>
      </c>
      <c r="S16" s="12">
        <v>450</v>
      </c>
      <c r="T16" s="12">
        <v>570</v>
      </c>
      <c r="U16" s="12">
        <v>540</v>
      </c>
      <c r="V16" s="12">
        <v>1200</v>
      </c>
      <c r="W16" s="39">
        <v>1</v>
      </c>
      <c r="X16" s="12"/>
      <c r="Y16" s="12"/>
      <c r="Z16" s="12">
        <v>510</v>
      </c>
      <c r="AA16" s="12">
        <v>700</v>
      </c>
      <c r="AB16" s="12"/>
      <c r="AC16" s="12"/>
      <c r="AD16" s="12"/>
      <c r="AE16" s="12"/>
      <c r="AF16" s="12">
        <v>550</v>
      </c>
      <c r="AG16" s="12">
        <v>1380</v>
      </c>
      <c r="AH16" s="39">
        <v>0.5</v>
      </c>
      <c r="AI16" s="12"/>
      <c r="AJ16" s="12"/>
      <c r="AK16" s="39"/>
    </row>
    <row r="17" spans="1:37" s="40" customFormat="1" ht="18.75">
      <c r="A17" s="36" t="s">
        <v>17</v>
      </c>
      <c r="B17" s="37" t="s">
        <v>53</v>
      </c>
      <c r="C17" s="11">
        <v>29.9</v>
      </c>
      <c r="D17" s="11">
        <v>106</v>
      </c>
      <c r="E17" s="12">
        <v>39.9</v>
      </c>
      <c r="F17" s="12">
        <v>59.9</v>
      </c>
      <c r="G17" s="12">
        <v>28.9</v>
      </c>
      <c r="H17" s="12">
        <v>97.35</v>
      </c>
      <c r="I17" s="39">
        <v>1</v>
      </c>
      <c r="J17" s="12">
        <v>45</v>
      </c>
      <c r="K17" s="12">
        <v>45</v>
      </c>
      <c r="L17" s="12">
        <v>45</v>
      </c>
      <c r="M17" s="12">
        <v>45</v>
      </c>
      <c r="N17" s="12"/>
      <c r="O17" s="12"/>
      <c r="P17" s="39">
        <v>0.6666</v>
      </c>
      <c r="Q17" s="12">
        <v>55</v>
      </c>
      <c r="R17" s="12">
        <v>68</v>
      </c>
      <c r="S17" s="12">
        <v>45</v>
      </c>
      <c r="T17" s="12">
        <v>57</v>
      </c>
      <c r="U17" s="12">
        <v>60</v>
      </c>
      <c r="V17" s="12">
        <v>123</v>
      </c>
      <c r="W17" s="39">
        <v>1</v>
      </c>
      <c r="X17" s="12"/>
      <c r="Y17" s="12"/>
      <c r="Z17" s="12">
        <v>40</v>
      </c>
      <c r="AA17" s="12">
        <v>40</v>
      </c>
      <c r="AB17" s="12"/>
      <c r="AC17" s="12"/>
      <c r="AD17" s="12"/>
      <c r="AE17" s="12"/>
      <c r="AF17" s="12"/>
      <c r="AG17" s="12"/>
      <c r="AH17" s="39">
        <v>0.25</v>
      </c>
      <c r="AI17" s="12"/>
      <c r="AJ17" s="12"/>
      <c r="AK17" s="39"/>
    </row>
    <row r="18" spans="1:37" s="40" customFormat="1" ht="18.75">
      <c r="A18" s="36" t="s">
        <v>18</v>
      </c>
      <c r="B18" s="37" t="s">
        <v>54</v>
      </c>
      <c r="C18" s="11">
        <v>126</v>
      </c>
      <c r="D18" s="11">
        <v>399.8</v>
      </c>
      <c r="E18" s="12">
        <v>159.75</v>
      </c>
      <c r="F18" s="12">
        <v>314.9</v>
      </c>
      <c r="G18" s="12">
        <v>89.68</v>
      </c>
      <c r="H18" s="12">
        <v>338</v>
      </c>
      <c r="I18" s="39">
        <v>1</v>
      </c>
      <c r="J18" s="12">
        <v>120</v>
      </c>
      <c r="K18" s="12">
        <v>350</v>
      </c>
      <c r="L18" s="12">
        <v>210</v>
      </c>
      <c r="M18" s="12">
        <v>324</v>
      </c>
      <c r="N18" s="12">
        <v>150</v>
      </c>
      <c r="O18" s="12">
        <v>370</v>
      </c>
      <c r="P18" s="39">
        <v>1</v>
      </c>
      <c r="Q18" s="12">
        <v>115</v>
      </c>
      <c r="R18" s="12">
        <v>330</v>
      </c>
      <c r="S18" s="12">
        <v>170</v>
      </c>
      <c r="T18" s="12">
        <v>316</v>
      </c>
      <c r="U18" s="12">
        <v>150</v>
      </c>
      <c r="V18" s="12">
        <v>340</v>
      </c>
      <c r="W18" s="39">
        <v>1</v>
      </c>
      <c r="X18" s="12"/>
      <c r="Y18" s="12"/>
      <c r="Z18" s="12">
        <v>225</v>
      </c>
      <c r="AA18" s="12">
        <v>338</v>
      </c>
      <c r="AB18" s="12"/>
      <c r="AC18" s="12"/>
      <c r="AD18" s="12"/>
      <c r="AE18" s="12"/>
      <c r="AF18" s="12">
        <v>206</v>
      </c>
      <c r="AG18" s="12">
        <v>232</v>
      </c>
      <c r="AH18" s="39">
        <v>0.5</v>
      </c>
      <c r="AI18" s="12"/>
      <c r="AJ18" s="12"/>
      <c r="AK18" s="39"/>
    </row>
    <row r="19" spans="1:37" s="40" customFormat="1" ht="18.75">
      <c r="A19" s="36" t="s">
        <v>19</v>
      </c>
      <c r="B19" s="37" t="s">
        <v>55</v>
      </c>
      <c r="C19" s="11">
        <v>250</v>
      </c>
      <c r="D19" s="11">
        <v>392.5</v>
      </c>
      <c r="E19" s="12">
        <v>398.9</v>
      </c>
      <c r="F19" s="12">
        <v>402.9</v>
      </c>
      <c r="G19" s="12">
        <v>457</v>
      </c>
      <c r="H19" s="12">
        <v>563.63</v>
      </c>
      <c r="I19" s="39">
        <v>1</v>
      </c>
      <c r="J19" s="12">
        <v>200</v>
      </c>
      <c r="K19" s="12">
        <v>487.5</v>
      </c>
      <c r="L19" s="12">
        <v>249.2</v>
      </c>
      <c r="M19" s="12">
        <v>701.58</v>
      </c>
      <c r="N19" s="12">
        <v>220</v>
      </c>
      <c r="O19" s="12">
        <v>390</v>
      </c>
      <c r="P19" s="39">
        <v>1</v>
      </c>
      <c r="Q19" s="12">
        <v>230</v>
      </c>
      <c r="R19" s="12">
        <v>455</v>
      </c>
      <c r="S19" s="12">
        <v>220</v>
      </c>
      <c r="T19" s="12">
        <v>380</v>
      </c>
      <c r="U19" s="12">
        <v>250</v>
      </c>
      <c r="V19" s="12">
        <v>985</v>
      </c>
      <c r="W19" s="39">
        <v>1</v>
      </c>
      <c r="X19" s="12"/>
      <c r="Y19" s="12"/>
      <c r="Z19" s="12">
        <v>327</v>
      </c>
      <c r="AA19" s="12">
        <v>355</v>
      </c>
      <c r="AB19" s="12"/>
      <c r="AC19" s="12"/>
      <c r="AD19" s="12"/>
      <c r="AE19" s="12"/>
      <c r="AF19" s="12">
        <v>188</v>
      </c>
      <c r="AG19" s="12">
        <v>323</v>
      </c>
      <c r="AH19" s="39">
        <v>0.5</v>
      </c>
      <c r="AI19" s="12"/>
      <c r="AJ19" s="12"/>
      <c r="AK19" s="39"/>
    </row>
    <row r="20" spans="1:37" s="40" customFormat="1" ht="18.75">
      <c r="A20" s="36" t="s">
        <v>20</v>
      </c>
      <c r="B20" s="37" t="s">
        <v>56</v>
      </c>
      <c r="C20" s="11">
        <v>486</v>
      </c>
      <c r="D20" s="11">
        <v>763.67</v>
      </c>
      <c r="E20" s="12">
        <v>599.5</v>
      </c>
      <c r="F20" s="12">
        <v>599.9</v>
      </c>
      <c r="G20" s="12">
        <v>563.63</v>
      </c>
      <c r="H20" s="12">
        <v>599</v>
      </c>
      <c r="I20" s="39">
        <v>1</v>
      </c>
      <c r="J20" s="12">
        <v>556</v>
      </c>
      <c r="K20" s="12">
        <v>993</v>
      </c>
      <c r="L20" s="12"/>
      <c r="M20" s="12"/>
      <c r="N20" s="12"/>
      <c r="O20" s="12"/>
      <c r="P20" s="39">
        <v>0.3333</v>
      </c>
      <c r="Q20" s="12">
        <v>530</v>
      </c>
      <c r="R20" s="12">
        <v>640</v>
      </c>
      <c r="S20" s="12">
        <v>640</v>
      </c>
      <c r="T20" s="12">
        <v>640</v>
      </c>
      <c r="U20" s="12">
        <v>1216.66</v>
      </c>
      <c r="V20" s="12">
        <v>1417.5</v>
      </c>
      <c r="W20" s="39">
        <v>1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9">
        <v>0</v>
      </c>
      <c r="AI20" s="12"/>
      <c r="AJ20" s="12"/>
      <c r="AK20" s="39"/>
    </row>
    <row r="21" spans="1:37" s="40" customFormat="1" ht="18.75">
      <c r="A21" s="36" t="s">
        <v>21</v>
      </c>
      <c r="B21" s="37" t="s">
        <v>57</v>
      </c>
      <c r="C21" s="11"/>
      <c r="D21" s="11"/>
      <c r="E21" s="12"/>
      <c r="F21" s="12"/>
      <c r="G21" s="12"/>
      <c r="H21" s="12"/>
      <c r="I21" s="39">
        <v>0</v>
      </c>
      <c r="J21" s="12"/>
      <c r="K21" s="12"/>
      <c r="L21" s="12"/>
      <c r="M21" s="12"/>
      <c r="N21" s="12"/>
      <c r="O21" s="12"/>
      <c r="P21" s="39">
        <v>0</v>
      </c>
      <c r="Q21" s="12"/>
      <c r="R21" s="12"/>
      <c r="S21" s="12"/>
      <c r="T21" s="12"/>
      <c r="U21" s="12"/>
      <c r="V21" s="12"/>
      <c r="W21" s="39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39">
        <v>0</v>
      </c>
      <c r="AI21" s="12"/>
      <c r="AJ21" s="12"/>
      <c r="AK21" s="39"/>
    </row>
    <row r="22" spans="1:37" s="40" customFormat="1" ht="18.75">
      <c r="A22" s="36" t="s">
        <v>22</v>
      </c>
      <c r="B22" s="37" t="s">
        <v>58</v>
      </c>
      <c r="C22" s="11"/>
      <c r="D22" s="11"/>
      <c r="E22" s="12"/>
      <c r="F22" s="12"/>
      <c r="G22" s="12"/>
      <c r="H22" s="12"/>
      <c r="I22" s="39">
        <v>0</v>
      </c>
      <c r="J22" s="12"/>
      <c r="K22" s="12"/>
      <c r="L22" s="12"/>
      <c r="M22" s="12"/>
      <c r="N22" s="12"/>
      <c r="O22" s="12"/>
      <c r="P22" s="39">
        <v>0</v>
      </c>
      <c r="Q22" s="12"/>
      <c r="R22" s="12"/>
      <c r="S22" s="12"/>
      <c r="T22" s="12"/>
      <c r="U22" s="12"/>
      <c r="V22" s="12"/>
      <c r="W22" s="39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39">
        <v>0</v>
      </c>
      <c r="AI22" s="12"/>
      <c r="AJ22" s="12"/>
      <c r="AK22" s="39"/>
    </row>
    <row r="23" spans="1:37" s="40" customFormat="1" ht="18.75">
      <c r="A23" s="36" t="s">
        <v>23</v>
      </c>
      <c r="B23" s="37" t="s">
        <v>59</v>
      </c>
      <c r="C23" s="11">
        <v>120</v>
      </c>
      <c r="D23" s="11">
        <v>120</v>
      </c>
      <c r="E23" s="12">
        <v>89.9</v>
      </c>
      <c r="F23" s="12">
        <v>109.9</v>
      </c>
      <c r="G23" s="12">
        <v>113</v>
      </c>
      <c r="H23" s="12">
        <v>129</v>
      </c>
      <c r="I23" s="39">
        <v>1</v>
      </c>
      <c r="J23" s="12"/>
      <c r="K23" s="12"/>
      <c r="L23" s="12"/>
      <c r="M23" s="12"/>
      <c r="N23" s="12"/>
      <c r="O23" s="12"/>
      <c r="P23" s="39"/>
      <c r="Q23" s="12"/>
      <c r="R23" s="12"/>
      <c r="S23" s="12">
        <v>120</v>
      </c>
      <c r="T23" s="12">
        <v>120</v>
      </c>
      <c r="U23" s="12"/>
      <c r="V23" s="12"/>
      <c r="W23" s="39">
        <v>0.3333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39">
        <v>0</v>
      </c>
      <c r="AI23" s="12"/>
      <c r="AJ23" s="12"/>
      <c r="AK23" s="39"/>
    </row>
    <row r="24" spans="1:37" s="40" customFormat="1" ht="18.75">
      <c r="A24" s="36" t="s">
        <v>24</v>
      </c>
      <c r="B24" s="37" t="s">
        <v>60</v>
      </c>
      <c r="C24" s="11">
        <v>81</v>
      </c>
      <c r="D24" s="11">
        <v>386.25</v>
      </c>
      <c r="E24" s="12">
        <v>260</v>
      </c>
      <c r="F24" s="12">
        <v>405</v>
      </c>
      <c r="G24" s="12">
        <v>256</v>
      </c>
      <c r="H24" s="12">
        <v>380</v>
      </c>
      <c r="I24" s="39">
        <v>1</v>
      </c>
      <c r="J24" s="12">
        <v>60</v>
      </c>
      <c r="K24" s="12">
        <v>200</v>
      </c>
      <c r="L24" s="12">
        <v>56</v>
      </c>
      <c r="M24" s="12">
        <v>221</v>
      </c>
      <c r="N24" s="12">
        <v>60</v>
      </c>
      <c r="O24" s="12">
        <v>190</v>
      </c>
      <c r="P24" s="39">
        <v>1</v>
      </c>
      <c r="Q24" s="12"/>
      <c r="R24" s="12"/>
      <c r="S24" s="12">
        <v>140</v>
      </c>
      <c r="T24" s="12">
        <v>180</v>
      </c>
      <c r="U24" s="12">
        <v>97</v>
      </c>
      <c r="V24" s="12">
        <v>428</v>
      </c>
      <c r="W24" s="39">
        <v>1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39">
        <v>0</v>
      </c>
      <c r="AI24" s="12"/>
      <c r="AJ24" s="12"/>
      <c r="AK24" s="39"/>
    </row>
    <row r="25" spans="1:37" s="40" customFormat="1" ht="18.75">
      <c r="A25" s="36" t="s">
        <v>25</v>
      </c>
      <c r="B25" s="37" t="s">
        <v>61</v>
      </c>
      <c r="C25" s="11"/>
      <c r="D25" s="11"/>
      <c r="E25" s="12"/>
      <c r="F25" s="12"/>
      <c r="G25" s="12">
        <v>410</v>
      </c>
      <c r="H25" s="12">
        <v>516</v>
      </c>
      <c r="I25" s="39">
        <v>0.3333</v>
      </c>
      <c r="J25" s="12">
        <v>200</v>
      </c>
      <c r="K25" s="12">
        <v>850</v>
      </c>
      <c r="L25" s="12"/>
      <c r="M25" s="12"/>
      <c r="N25" s="12">
        <v>290</v>
      </c>
      <c r="O25" s="12">
        <v>290</v>
      </c>
      <c r="P25" s="39">
        <v>0.6666</v>
      </c>
      <c r="Q25" s="12">
        <v>310</v>
      </c>
      <c r="R25" s="12">
        <v>340</v>
      </c>
      <c r="S25" s="12">
        <v>340</v>
      </c>
      <c r="T25" s="12">
        <v>340</v>
      </c>
      <c r="U25" s="12">
        <v>330</v>
      </c>
      <c r="V25" s="12">
        <v>330</v>
      </c>
      <c r="W25" s="39">
        <v>1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9">
        <v>0</v>
      </c>
      <c r="AI25" s="12"/>
      <c r="AJ25" s="12"/>
      <c r="AK25" s="39"/>
    </row>
    <row r="26" spans="1:37" s="40" customFormat="1" ht="18.75">
      <c r="A26" s="36" t="s">
        <v>26</v>
      </c>
      <c r="B26" s="37" t="s">
        <v>62</v>
      </c>
      <c r="C26" s="11">
        <v>132.5</v>
      </c>
      <c r="D26" s="11">
        <v>307</v>
      </c>
      <c r="E26" s="12">
        <v>237.38</v>
      </c>
      <c r="F26" s="12">
        <v>285.8</v>
      </c>
      <c r="G26" s="12">
        <v>157.69</v>
      </c>
      <c r="H26" s="12">
        <v>345.71</v>
      </c>
      <c r="I26" s="39">
        <v>1</v>
      </c>
      <c r="J26" s="12">
        <v>90</v>
      </c>
      <c r="K26" s="12">
        <v>500</v>
      </c>
      <c r="L26" s="12">
        <v>212</v>
      </c>
      <c r="M26" s="12">
        <v>212</v>
      </c>
      <c r="N26" s="12">
        <v>210</v>
      </c>
      <c r="O26" s="12">
        <v>280</v>
      </c>
      <c r="P26" s="39">
        <v>1</v>
      </c>
      <c r="Q26" s="12">
        <v>100</v>
      </c>
      <c r="R26" s="12">
        <v>215</v>
      </c>
      <c r="S26" s="12">
        <v>115</v>
      </c>
      <c r="T26" s="12">
        <v>190</v>
      </c>
      <c r="U26" s="12">
        <v>350</v>
      </c>
      <c r="V26" s="12">
        <v>350</v>
      </c>
      <c r="W26" s="39">
        <v>1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39">
        <v>0</v>
      </c>
      <c r="AI26" s="12"/>
      <c r="AJ26" s="12"/>
      <c r="AK26" s="39"/>
    </row>
    <row r="27" spans="1:37" s="40" customFormat="1" ht="18" customHeight="1">
      <c r="A27" s="36" t="s">
        <v>27</v>
      </c>
      <c r="B27" s="37" t="s">
        <v>63</v>
      </c>
      <c r="C27" s="11">
        <v>19.2</v>
      </c>
      <c r="D27" s="11">
        <v>78</v>
      </c>
      <c r="E27" s="12">
        <v>20.9</v>
      </c>
      <c r="F27" s="12">
        <v>99.9</v>
      </c>
      <c r="G27" s="12">
        <v>53.95</v>
      </c>
      <c r="H27" s="12">
        <v>112</v>
      </c>
      <c r="I27" s="39">
        <v>1</v>
      </c>
      <c r="J27" s="12">
        <v>25</v>
      </c>
      <c r="K27" s="12">
        <v>90</v>
      </c>
      <c r="L27" s="12">
        <v>21</v>
      </c>
      <c r="M27" s="12">
        <v>89</v>
      </c>
      <c r="N27" s="12">
        <v>25</v>
      </c>
      <c r="O27" s="12">
        <v>110</v>
      </c>
      <c r="P27" s="39">
        <v>1</v>
      </c>
      <c r="Q27" s="12">
        <v>22</v>
      </c>
      <c r="R27" s="12">
        <v>106</v>
      </c>
      <c r="S27" s="12">
        <v>22</v>
      </c>
      <c r="T27" s="12">
        <v>80</v>
      </c>
      <c r="U27" s="12">
        <v>35</v>
      </c>
      <c r="V27" s="12">
        <v>86</v>
      </c>
      <c r="W27" s="39">
        <v>1</v>
      </c>
      <c r="X27" s="12"/>
      <c r="Y27" s="12"/>
      <c r="Z27" s="12">
        <v>23</v>
      </c>
      <c r="AA27" s="12">
        <v>80</v>
      </c>
      <c r="AB27" s="12"/>
      <c r="AC27" s="12"/>
      <c r="AD27" s="12"/>
      <c r="AE27" s="12"/>
      <c r="AF27" s="12">
        <v>22</v>
      </c>
      <c r="AG27" s="12">
        <v>102</v>
      </c>
      <c r="AH27" s="39">
        <v>0.5</v>
      </c>
      <c r="AI27" s="12"/>
      <c r="AJ27" s="12"/>
      <c r="AK27" s="39"/>
    </row>
    <row r="28" spans="1:37" s="40" customFormat="1" ht="18.75">
      <c r="A28" s="36" t="s">
        <v>28</v>
      </c>
      <c r="B28" s="37" t="s">
        <v>109</v>
      </c>
      <c r="C28" s="11">
        <v>32</v>
      </c>
      <c r="D28" s="11">
        <v>41.5</v>
      </c>
      <c r="E28" s="12">
        <v>28.9</v>
      </c>
      <c r="F28" s="12">
        <v>38</v>
      </c>
      <c r="G28" s="12">
        <v>21.95</v>
      </c>
      <c r="H28" s="12">
        <v>41.58</v>
      </c>
      <c r="I28" s="39">
        <v>1</v>
      </c>
      <c r="J28" s="12">
        <v>34.55</v>
      </c>
      <c r="K28" s="12">
        <v>46</v>
      </c>
      <c r="L28" s="12">
        <v>36.67</v>
      </c>
      <c r="M28" s="12">
        <v>36.67</v>
      </c>
      <c r="N28" s="12">
        <v>36.66</v>
      </c>
      <c r="O28" s="12">
        <v>36.66</v>
      </c>
      <c r="P28" s="39">
        <v>1</v>
      </c>
      <c r="Q28" s="12">
        <v>42</v>
      </c>
      <c r="R28" s="12">
        <v>38.33</v>
      </c>
      <c r="S28" s="12">
        <v>40</v>
      </c>
      <c r="T28" s="12">
        <v>44</v>
      </c>
      <c r="U28" s="12">
        <v>40</v>
      </c>
      <c r="V28" s="12">
        <v>40</v>
      </c>
      <c r="W28" s="39">
        <v>1</v>
      </c>
      <c r="X28" s="12"/>
      <c r="Y28" s="12"/>
      <c r="Z28" s="12">
        <v>44</v>
      </c>
      <c r="AA28" s="12">
        <v>44</v>
      </c>
      <c r="AB28" s="12"/>
      <c r="AC28" s="12"/>
      <c r="AD28" s="12"/>
      <c r="AE28" s="12"/>
      <c r="AF28" s="12">
        <v>40</v>
      </c>
      <c r="AG28" s="12">
        <v>40</v>
      </c>
      <c r="AH28" s="39">
        <v>0.5</v>
      </c>
      <c r="AI28" s="12"/>
      <c r="AJ28" s="12"/>
      <c r="AK28" s="39"/>
    </row>
    <row r="29" spans="1:37" s="40" customFormat="1" ht="21" customHeight="1">
      <c r="A29" s="36" t="s">
        <v>29</v>
      </c>
      <c r="B29" s="37" t="s">
        <v>110</v>
      </c>
      <c r="C29" s="11">
        <v>34</v>
      </c>
      <c r="D29" s="11">
        <v>49.75</v>
      </c>
      <c r="E29" s="12">
        <v>41</v>
      </c>
      <c r="F29" s="12">
        <v>57.43</v>
      </c>
      <c r="G29" s="12">
        <v>41.58</v>
      </c>
      <c r="H29" s="12">
        <v>59.86</v>
      </c>
      <c r="I29" s="39">
        <v>1</v>
      </c>
      <c r="J29" s="12">
        <v>60</v>
      </c>
      <c r="K29" s="12">
        <v>60</v>
      </c>
      <c r="L29" s="12">
        <v>48.64</v>
      </c>
      <c r="M29" s="12">
        <v>50</v>
      </c>
      <c r="N29" s="12"/>
      <c r="O29" s="12"/>
      <c r="P29" s="39">
        <v>0.6666</v>
      </c>
      <c r="Q29" s="40">
        <v>53.33</v>
      </c>
      <c r="R29" s="12">
        <v>54.28</v>
      </c>
      <c r="S29" s="12">
        <v>54.29</v>
      </c>
      <c r="T29" s="12">
        <v>54.29</v>
      </c>
      <c r="U29" s="12">
        <v>62.86</v>
      </c>
      <c r="V29" s="12">
        <v>62.86</v>
      </c>
      <c r="W29" s="39">
        <v>1</v>
      </c>
      <c r="X29" s="12"/>
      <c r="Y29" s="12"/>
      <c r="Z29" s="12">
        <v>57.5</v>
      </c>
      <c r="AA29" s="12">
        <v>57.5</v>
      </c>
      <c r="AB29" s="12"/>
      <c r="AC29" s="12"/>
      <c r="AD29" s="12"/>
      <c r="AE29" s="12"/>
      <c r="AF29" s="12">
        <v>50</v>
      </c>
      <c r="AG29" s="12">
        <v>50</v>
      </c>
      <c r="AH29" s="39">
        <v>0.5</v>
      </c>
      <c r="AI29" s="12"/>
      <c r="AJ29" s="12"/>
      <c r="AK29" s="39"/>
    </row>
    <row r="30" spans="1:37" s="40" customFormat="1" ht="18.75">
      <c r="A30" s="36">
        <v>3</v>
      </c>
      <c r="B30" s="37" t="s">
        <v>64</v>
      </c>
      <c r="C30" s="11">
        <v>34.44</v>
      </c>
      <c r="D30" s="11">
        <v>77</v>
      </c>
      <c r="E30" s="12">
        <v>45.4</v>
      </c>
      <c r="F30" s="12">
        <v>55.68</v>
      </c>
      <c r="G30" s="12">
        <v>44.25</v>
      </c>
      <c r="H30" s="12">
        <v>51.45</v>
      </c>
      <c r="I30" s="39">
        <v>1</v>
      </c>
      <c r="J30" s="12">
        <v>50</v>
      </c>
      <c r="K30" s="12">
        <v>85</v>
      </c>
      <c r="L30" s="12">
        <v>44.44</v>
      </c>
      <c r="M30" s="12">
        <v>55.56</v>
      </c>
      <c r="N30" s="12">
        <v>48</v>
      </c>
      <c r="O30" s="12">
        <v>78</v>
      </c>
      <c r="P30" s="39">
        <v>1</v>
      </c>
      <c r="Q30" s="12">
        <v>48</v>
      </c>
      <c r="R30" s="12">
        <v>54</v>
      </c>
      <c r="S30" s="12">
        <v>50</v>
      </c>
      <c r="T30" s="12">
        <v>50</v>
      </c>
      <c r="U30" s="12">
        <v>54.44</v>
      </c>
      <c r="V30" s="12">
        <v>85</v>
      </c>
      <c r="W30" s="39">
        <v>1</v>
      </c>
      <c r="X30" s="12"/>
      <c r="Y30" s="12"/>
      <c r="Z30" s="12">
        <v>47</v>
      </c>
      <c r="AA30" s="12">
        <v>47</v>
      </c>
      <c r="AB30" s="12"/>
      <c r="AC30" s="12"/>
      <c r="AD30" s="12"/>
      <c r="AE30" s="12"/>
      <c r="AF30" s="12">
        <v>60</v>
      </c>
      <c r="AG30" s="12">
        <v>60</v>
      </c>
      <c r="AH30" s="39">
        <v>0.5</v>
      </c>
      <c r="AI30" s="12"/>
      <c r="AJ30" s="12"/>
      <c r="AK30" s="39"/>
    </row>
    <row r="31" spans="1:37" s="40" customFormat="1" ht="18.75">
      <c r="A31" s="36" t="s">
        <v>30</v>
      </c>
      <c r="B31" s="37" t="s">
        <v>65</v>
      </c>
      <c r="C31" s="11">
        <v>257.89</v>
      </c>
      <c r="D31" s="11">
        <v>299.8</v>
      </c>
      <c r="E31" s="12">
        <v>370.45</v>
      </c>
      <c r="F31" s="12">
        <v>370.45</v>
      </c>
      <c r="G31" s="12">
        <v>322.5</v>
      </c>
      <c r="H31" s="12">
        <v>368.57</v>
      </c>
      <c r="I31" s="39">
        <v>1</v>
      </c>
      <c r="J31" s="12"/>
      <c r="K31" s="12"/>
      <c r="L31" s="12">
        <v>144</v>
      </c>
      <c r="M31" s="12">
        <v>144</v>
      </c>
      <c r="N31" s="12">
        <v>192.85</v>
      </c>
      <c r="O31" s="12">
        <v>192.85</v>
      </c>
      <c r="P31" s="39">
        <v>0.6666</v>
      </c>
      <c r="Q31" s="12">
        <v>155</v>
      </c>
      <c r="R31" s="12">
        <v>155</v>
      </c>
      <c r="S31" s="12"/>
      <c r="T31" s="12"/>
      <c r="U31" s="12"/>
      <c r="V31" s="12"/>
      <c r="W31" s="39">
        <v>0.3333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39">
        <v>0</v>
      </c>
      <c r="AI31" s="12"/>
      <c r="AJ31" s="12"/>
      <c r="AK31" s="39"/>
    </row>
    <row r="32" spans="1:37" s="40" customFormat="1" ht="18.75">
      <c r="A32" s="36" t="s">
        <v>31</v>
      </c>
      <c r="B32" s="37" t="s">
        <v>66</v>
      </c>
      <c r="C32" s="11">
        <v>443.89</v>
      </c>
      <c r="D32" s="11">
        <v>487.27</v>
      </c>
      <c r="E32" s="12">
        <v>503.33</v>
      </c>
      <c r="F32" s="12">
        <v>503.33</v>
      </c>
      <c r="G32" s="12">
        <v>552.86</v>
      </c>
      <c r="H32" s="12">
        <v>622.22</v>
      </c>
      <c r="I32" s="39">
        <v>1</v>
      </c>
      <c r="J32" s="12">
        <v>250</v>
      </c>
      <c r="K32" s="12">
        <v>385</v>
      </c>
      <c r="L32" s="12">
        <v>365</v>
      </c>
      <c r="M32" s="12">
        <v>594.44</v>
      </c>
      <c r="N32" s="12">
        <v>335</v>
      </c>
      <c r="O32" s="12">
        <v>400</v>
      </c>
      <c r="P32" s="39">
        <v>1</v>
      </c>
      <c r="Q32" s="12">
        <v>345</v>
      </c>
      <c r="R32" s="12">
        <v>475</v>
      </c>
      <c r="S32" s="12">
        <v>416.66</v>
      </c>
      <c r="T32" s="12">
        <v>525</v>
      </c>
      <c r="U32" s="12">
        <v>270</v>
      </c>
      <c r="V32" s="12">
        <v>420</v>
      </c>
      <c r="W32" s="39">
        <v>1</v>
      </c>
      <c r="X32" s="12"/>
      <c r="Y32" s="12"/>
      <c r="Z32" s="12"/>
      <c r="AA32" s="12"/>
      <c r="AB32" s="12"/>
      <c r="AC32" s="12"/>
      <c r="AD32" s="12"/>
      <c r="AE32" s="12"/>
      <c r="AF32" s="12">
        <v>316.66</v>
      </c>
      <c r="AG32" s="12">
        <v>316.66</v>
      </c>
      <c r="AH32" s="39">
        <v>0.25</v>
      </c>
      <c r="AI32" s="12"/>
      <c r="AJ32" s="12"/>
      <c r="AK32" s="39"/>
    </row>
    <row r="33" spans="1:37" s="40" customFormat="1" ht="18.75">
      <c r="A33" s="36" t="s">
        <v>32</v>
      </c>
      <c r="B33" s="37" t="s">
        <v>67</v>
      </c>
      <c r="C33" s="11">
        <v>41.88</v>
      </c>
      <c r="D33" s="11">
        <v>59.9</v>
      </c>
      <c r="E33" s="12">
        <v>56.13</v>
      </c>
      <c r="F33" s="12">
        <v>56.13</v>
      </c>
      <c r="G33" s="12">
        <v>59.01</v>
      </c>
      <c r="H33" s="12">
        <v>59.1</v>
      </c>
      <c r="I33" s="39">
        <v>1</v>
      </c>
      <c r="J33" s="12">
        <v>50</v>
      </c>
      <c r="K33" s="12">
        <v>50</v>
      </c>
      <c r="L33" s="12">
        <v>46.67</v>
      </c>
      <c r="M33" s="12">
        <v>52.22</v>
      </c>
      <c r="N33" s="12">
        <v>50</v>
      </c>
      <c r="O33" s="12">
        <v>50</v>
      </c>
      <c r="P33" s="39">
        <v>1</v>
      </c>
      <c r="Q33" s="12">
        <v>55.56</v>
      </c>
      <c r="R33" s="12">
        <v>57.77</v>
      </c>
      <c r="S33" s="12">
        <v>55.56</v>
      </c>
      <c r="T33" s="12">
        <v>55.55</v>
      </c>
      <c r="U33" s="12">
        <v>60</v>
      </c>
      <c r="V33" s="12">
        <v>60</v>
      </c>
      <c r="W33" s="39">
        <v>1</v>
      </c>
      <c r="X33" s="12"/>
      <c r="Y33" s="12"/>
      <c r="Z33" s="12">
        <v>52</v>
      </c>
      <c r="AA33" s="12">
        <v>52</v>
      </c>
      <c r="AB33" s="12"/>
      <c r="AC33" s="12"/>
      <c r="AD33" s="12"/>
      <c r="AE33" s="12"/>
      <c r="AF33" s="12">
        <v>55</v>
      </c>
      <c r="AG33" s="12">
        <v>55</v>
      </c>
      <c r="AH33" s="39">
        <v>0.5</v>
      </c>
      <c r="AI33" s="12"/>
      <c r="AJ33" s="12"/>
      <c r="AK33" s="39"/>
    </row>
    <row r="34" spans="1:37" s="40" customFormat="1" ht="18.75">
      <c r="A34" s="36" t="s">
        <v>33</v>
      </c>
      <c r="B34" s="37" t="s">
        <v>68</v>
      </c>
      <c r="C34" s="11">
        <v>142.5</v>
      </c>
      <c r="D34" s="11">
        <v>244.44</v>
      </c>
      <c r="E34" s="12">
        <v>83.75</v>
      </c>
      <c r="F34" s="12">
        <v>164.75</v>
      </c>
      <c r="G34" s="12">
        <v>125</v>
      </c>
      <c r="H34" s="12">
        <v>159.25</v>
      </c>
      <c r="I34" s="39">
        <v>1</v>
      </c>
      <c r="J34" s="12">
        <v>200</v>
      </c>
      <c r="K34" s="12">
        <v>230</v>
      </c>
      <c r="L34" s="12">
        <v>115</v>
      </c>
      <c r="M34" s="12">
        <v>127</v>
      </c>
      <c r="N34" s="12">
        <v>162.5</v>
      </c>
      <c r="O34" s="12">
        <v>162.5</v>
      </c>
      <c r="P34" s="39">
        <v>1</v>
      </c>
      <c r="Q34" s="12">
        <v>104</v>
      </c>
      <c r="R34" s="12">
        <v>210.5</v>
      </c>
      <c r="S34" s="12">
        <v>200</v>
      </c>
      <c r="T34" s="12">
        <v>232.5</v>
      </c>
      <c r="U34" s="12">
        <v>182.5</v>
      </c>
      <c r="V34" s="12">
        <v>240</v>
      </c>
      <c r="W34" s="39">
        <v>1</v>
      </c>
      <c r="X34" s="12"/>
      <c r="Y34" s="12"/>
      <c r="Z34" s="12">
        <v>150</v>
      </c>
      <c r="AA34" s="12">
        <v>170</v>
      </c>
      <c r="AB34" s="12"/>
      <c r="AC34" s="12"/>
      <c r="AD34" s="12"/>
      <c r="AE34" s="12"/>
      <c r="AF34" s="12">
        <v>220</v>
      </c>
      <c r="AG34" s="12">
        <v>150</v>
      </c>
      <c r="AH34" s="39">
        <v>0.5</v>
      </c>
      <c r="AI34" s="12"/>
      <c r="AJ34" s="12"/>
      <c r="AK34" s="39"/>
    </row>
    <row r="35" spans="1:37" s="40" customFormat="1" ht="18.75">
      <c r="A35" s="36" t="s">
        <v>34</v>
      </c>
      <c r="B35" s="37" t="s">
        <v>69</v>
      </c>
      <c r="C35" s="11">
        <v>325.1</v>
      </c>
      <c r="D35" s="11">
        <v>739.9</v>
      </c>
      <c r="E35" s="12">
        <v>279.9</v>
      </c>
      <c r="F35" s="12">
        <v>349.9</v>
      </c>
      <c r="G35" s="12">
        <v>645</v>
      </c>
      <c r="H35" s="12">
        <v>860</v>
      </c>
      <c r="I35" s="39">
        <v>1</v>
      </c>
      <c r="J35" s="12">
        <v>350</v>
      </c>
      <c r="K35" s="12">
        <v>350</v>
      </c>
      <c r="L35" s="12">
        <v>403</v>
      </c>
      <c r="M35" s="12">
        <v>403</v>
      </c>
      <c r="N35" s="12">
        <v>350</v>
      </c>
      <c r="O35" s="12">
        <v>350</v>
      </c>
      <c r="P35" s="39">
        <v>1</v>
      </c>
      <c r="Q35" s="12">
        <v>420</v>
      </c>
      <c r="R35" s="12">
        <v>315</v>
      </c>
      <c r="S35" s="12">
        <v>475</v>
      </c>
      <c r="T35" s="12">
        <v>475</v>
      </c>
      <c r="U35" s="12">
        <v>720</v>
      </c>
      <c r="V35" s="12">
        <v>720</v>
      </c>
      <c r="W35" s="39">
        <v>1</v>
      </c>
      <c r="X35" s="12"/>
      <c r="Y35" s="12"/>
      <c r="Z35" s="12"/>
      <c r="AA35" s="12"/>
      <c r="AB35" s="12"/>
      <c r="AC35" s="12"/>
      <c r="AD35" s="12"/>
      <c r="AE35" s="12"/>
      <c r="AF35" s="12">
        <v>365</v>
      </c>
      <c r="AG35" s="12">
        <v>365</v>
      </c>
      <c r="AH35" s="39">
        <v>0.25</v>
      </c>
      <c r="AI35" s="12"/>
      <c r="AJ35" s="12"/>
      <c r="AK35" s="39"/>
    </row>
    <row r="36" spans="1:37" s="40" customFormat="1" ht="18.75">
      <c r="A36" s="36" t="s">
        <v>35</v>
      </c>
      <c r="B36" s="37" t="s">
        <v>70</v>
      </c>
      <c r="C36" s="11">
        <v>27.7</v>
      </c>
      <c r="D36" s="11">
        <v>33.76</v>
      </c>
      <c r="E36" s="12">
        <v>16.9</v>
      </c>
      <c r="F36" s="12">
        <v>16.9</v>
      </c>
      <c r="G36" s="12">
        <v>17.65</v>
      </c>
      <c r="H36" s="12">
        <v>17.65</v>
      </c>
      <c r="I36" s="39">
        <v>1</v>
      </c>
      <c r="J36" s="12">
        <v>20</v>
      </c>
      <c r="K36" s="12">
        <v>20</v>
      </c>
      <c r="L36" s="12">
        <v>19</v>
      </c>
      <c r="M36" s="12">
        <v>19</v>
      </c>
      <c r="N36" s="12">
        <v>20</v>
      </c>
      <c r="O36" s="12">
        <v>20</v>
      </c>
      <c r="P36" s="39">
        <v>1</v>
      </c>
      <c r="Q36" s="12">
        <v>20</v>
      </c>
      <c r="R36" s="12">
        <v>890</v>
      </c>
      <c r="S36" s="12">
        <v>20</v>
      </c>
      <c r="T36" s="12">
        <v>20</v>
      </c>
      <c r="U36" s="12"/>
      <c r="V36" s="12"/>
      <c r="W36" s="39">
        <v>0.6666</v>
      </c>
      <c r="X36" s="12"/>
      <c r="Y36" s="12"/>
      <c r="Z36" s="12">
        <v>18</v>
      </c>
      <c r="AA36" s="12">
        <v>18</v>
      </c>
      <c r="AB36" s="12"/>
      <c r="AC36" s="12"/>
      <c r="AD36" s="12"/>
      <c r="AE36" s="12"/>
      <c r="AF36" s="12">
        <v>20</v>
      </c>
      <c r="AG36" s="12">
        <v>20</v>
      </c>
      <c r="AH36" s="39">
        <v>0.5</v>
      </c>
      <c r="AI36" s="12"/>
      <c r="AJ36" s="12"/>
      <c r="AK36" s="39"/>
    </row>
    <row r="37" spans="1:37" s="40" customFormat="1" ht="18" customHeight="1">
      <c r="A37" s="36" t="s">
        <v>36</v>
      </c>
      <c r="B37" s="37" t="s">
        <v>71</v>
      </c>
      <c r="C37" s="11">
        <v>17.3</v>
      </c>
      <c r="D37" s="11">
        <v>17.3</v>
      </c>
      <c r="E37" s="12">
        <v>13.9</v>
      </c>
      <c r="F37" s="12">
        <v>13.9</v>
      </c>
      <c r="G37" s="12">
        <v>18.55</v>
      </c>
      <c r="H37" s="12">
        <v>18.55</v>
      </c>
      <c r="I37" s="39">
        <v>1</v>
      </c>
      <c r="J37" s="12">
        <v>15</v>
      </c>
      <c r="K37" s="12">
        <v>15</v>
      </c>
      <c r="L37" s="12">
        <v>12</v>
      </c>
      <c r="M37" s="12">
        <v>12</v>
      </c>
      <c r="N37" s="12">
        <v>20</v>
      </c>
      <c r="O37" s="12">
        <v>20</v>
      </c>
      <c r="P37" s="39">
        <v>1</v>
      </c>
      <c r="Q37" s="12">
        <v>12</v>
      </c>
      <c r="R37" s="12">
        <v>20</v>
      </c>
      <c r="S37" s="12">
        <v>15</v>
      </c>
      <c r="T37" s="12">
        <v>15</v>
      </c>
      <c r="U37" s="12"/>
      <c r="V37" s="12"/>
      <c r="W37" s="39">
        <v>0.6666</v>
      </c>
      <c r="X37" s="12"/>
      <c r="Y37" s="12"/>
      <c r="Z37" s="12">
        <v>15</v>
      </c>
      <c r="AA37" s="12">
        <v>15</v>
      </c>
      <c r="AB37" s="12"/>
      <c r="AC37" s="12"/>
      <c r="AD37" s="12"/>
      <c r="AE37" s="12"/>
      <c r="AF37" s="12">
        <v>15</v>
      </c>
      <c r="AG37" s="12">
        <v>15</v>
      </c>
      <c r="AH37" s="39">
        <v>0.5</v>
      </c>
      <c r="AI37" s="12"/>
      <c r="AJ37" s="12"/>
      <c r="AK37" s="39"/>
    </row>
    <row r="38" spans="1:37" s="40" customFormat="1" ht="18.75">
      <c r="A38" s="36" t="s">
        <v>37</v>
      </c>
      <c r="B38" s="37" t="s">
        <v>72</v>
      </c>
      <c r="C38" s="11">
        <v>10.9</v>
      </c>
      <c r="D38" s="11">
        <v>10.9</v>
      </c>
      <c r="E38" s="12">
        <v>11.6</v>
      </c>
      <c r="F38" s="12">
        <v>11.6</v>
      </c>
      <c r="G38" s="12">
        <v>11.35</v>
      </c>
      <c r="H38" s="12">
        <v>11.35</v>
      </c>
      <c r="I38" s="39">
        <v>1</v>
      </c>
      <c r="J38" s="12">
        <v>20</v>
      </c>
      <c r="K38" s="12">
        <v>20</v>
      </c>
      <c r="L38" s="12">
        <v>11</v>
      </c>
      <c r="M38" s="12">
        <v>11</v>
      </c>
      <c r="N38" s="12">
        <v>15</v>
      </c>
      <c r="O38" s="12">
        <v>15</v>
      </c>
      <c r="P38" s="39">
        <v>1</v>
      </c>
      <c r="Q38" s="12">
        <v>12</v>
      </c>
      <c r="R38" s="12">
        <v>20</v>
      </c>
      <c r="S38" s="12">
        <v>15</v>
      </c>
      <c r="T38" s="12">
        <v>15</v>
      </c>
      <c r="U38" s="12"/>
      <c r="V38" s="12"/>
      <c r="W38" s="39">
        <v>0.6666</v>
      </c>
      <c r="X38" s="12"/>
      <c r="Y38" s="12"/>
      <c r="Z38" s="12">
        <v>15</v>
      </c>
      <c r="AA38" s="12">
        <v>15</v>
      </c>
      <c r="AB38" s="12"/>
      <c r="AC38" s="12"/>
      <c r="AD38" s="12"/>
      <c r="AE38" s="12"/>
      <c r="AF38" s="12">
        <v>15</v>
      </c>
      <c r="AG38" s="12">
        <v>15</v>
      </c>
      <c r="AH38" s="39">
        <v>0.5</v>
      </c>
      <c r="AI38" s="12"/>
      <c r="AJ38" s="12"/>
      <c r="AK38" s="39"/>
    </row>
    <row r="39" spans="1:37" s="40" customFormat="1" ht="18.75">
      <c r="A39" s="36" t="s">
        <v>38</v>
      </c>
      <c r="B39" s="37" t="s">
        <v>73</v>
      </c>
      <c r="C39" s="11">
        <v>15.8</v>
      </c>
      <c r="D39" s="11">
        <v>24.1</v>
      </c>
      <c r="E39" s="12">
        <v>11.9</v>
      </c>
      <c r="F39" s="12">
        <v>11.9</v>
      </c>
      <c r="G39" s="12">
        <v>15.55</v>
      </c>
      <c r="H39" s="12">
        <v>15.55</v>
      </c>
      <c r="I39" s="39">
        <v>1</v>
      </c>
      <c r="J39" s="12">
        <v>25</v>
      </c>
      <c r="K39" s="12">
        <v>25</v>
      </c>
      <c r="L39" s="12">
        <v>11</v>
      </c>
      <c r="M39" s="12">
        <v>11</v>
      </c>
      <c r="N39" s="12">
        <v>30</v>
      </c>
      <c r="O39" s="12">
        <v>30</v>
      </c>
      <c r="P39" s="39">
        <v>1</v>
      </c>
      <c r="Q39" s="12">
        <v>25</v>
      </c>
      <c r="R39" s="12">
        <v>35</v>
      </c>
      <c r="S39" s="12">
        <v>18</v>
      </c>
      <c r="T39" s="12">
        <v>18</v>
      </c>
      <c r="U39" s="12"/>
      <c r="V39" s="12"/>
      <c r="W39" s="39">
        <v>0.6666</v>
      </c>
      <c r="X39" s="12"/>
      <c r="Y39" s="12"/>
      <c r="Z39" s="12">
        <v>20</v>
      </c>
      <c r="AA39" s="12">
        <v>20</v>
      </c>
      <c r="AB39" s="12"/>
      <c r="AC39" s="12"/>
      <c r="AD39" s="12"/>
      <c r="AE39" s="12"/>
      <c r="AF39" s="12">
        <v>23</v>
      </c>
      <c r="AG39" s="12">
        <v>23</v>
      </c>
      <c r="AH39" s="39">
        <v>0.5</v>
      </c>
      <c r="AI39" s="12"/>
      <c r="AJ39" s="12"/>
      <c r="AK39" s="39"/>
    </row>
    <row r="40" spans="1:37" s="40" customFormat="1" ht="18.75">
      <c r="A40" s="36" t="s">
        <v>39</v>
      </c>
      <c r="B40" s="37" t="s">
        <v>74</v>
      </c>
      <c r="C40" s="11"/>
      <c r="D40" s="11"/>
      <c r="E40" s="12"/>
      <c r="F40" s="12"/>
      <c r="G40" s="12"/>
      <c r="H40" s="12"/>
      <c r="I40" s="39">
        <v>0</v>
      </c>
      <c r="J40" s="12"/>
      <c r="K40" s="12"/>
      <c r="L40" s="12">
        <v>156</v>
      </c>
      <c r="M40" s="12">
        <v>156</v>
      </c>
      <c r="N40" s="12">
        <v>140</v>
      </c>
      <c r="O40" s="12">
        <v>140</v>
      </c>
      <c r="P40" s="39">
        <v>0.6666</v>
      </c>
      <c r="Q40" s="12">
        <v>235</v>
      </c>
      <c r="R40" s="12">
        <v>235</v>
      </c>
      <c r="S40" s="12"/>
      <c r="T40" s="12"/>
      <c r="U40" s="12"/>
      <c r="V40" s="12"/>
      <c r="W40" s="39">
        <v>0.6666</v>
      </c>
      <c r="X40" s="12"/>
      <c r="Y40" s="12"/>
      <c r="Z40" s="12">
        <v>180</v>
      </c>
      <c r="AA40" s="12">
        <v>180</v>
      </c>
      <c r="AB40" s="12"/>
      <c r="AC40" s="12"/>
      <c r="AD40" s="12"/>
      <c r="AE40" s="12"/>
      <c r="AF40" s="12"/>
      <c r="AG40" s="12"/>
      <c r="AH40" s="39">
        <v>0.25</v>
      </c>
      <c r="AI40" s="12"/>
      <c r="AJ40" s="12"/>
      <c r="AK40" s="39"/>
    </row>
    <row r="41" spans="1:37" s="40" customFormat="1" ht="18.75">
      <c r="A41" s="36" t="s">
        <v>40</v>
      </c>
      <c r="B41" s="37" t="s">
        <v>75</v>
      </c>
      <c r="C41" s="11"/>
      <c r="D41" s="11"/>
      <c r="E41" s="12">
        <v>69.9</v>
      </c>
      <c r="F41" s="12">
        <v>69.9</v>
      </c>
      <c r="G41" s="12">
        <v>209</v>
      </c>
      <c r="H41" s="12">
        <v>420</v>
      </c>
      <c r="I41" s="39">
        <v>0.6666</v>
      </c>
      <c r="J41" s="12">
        <v>180</v>
      </c>
      <c r="K41" s="12">
        <v>180</v>
      </c>
      <c r="L41" s="12">
        <v>169</v>
      </c>
      <c r="M41" s="12">
        <v>169</v>
      </c>
      <c r="N41" s="12">
        <v>170</v>
      </c>
      <c r="O41" s="12">
        <v>170</v>
      </c>
      <c r="P41" s="39">
        <v>1</v>
      </c>
      <c r="Q41" s="12">
        <v>200</v>
      </c>
      <c r="R41" s="12">
        <v>200</v>
      </c>
      <c r="S41" s="12">
        <v>185</v>
      </c>
      <c r="T41" s="12">
        <v>185</v>
      </c>
      <c r="U41" s="12"/>
      <c r="V41" s="12"/>
      <c r="W41" s="39">
        <v>0.6666</v>
      </c>
      <c r="X41" s="12"/>
      <c r="Y41" s="12"/>
      <c r="Z41" s="12">
        <v>185</v>
      </c>
      <c r="AA41" s="12">
        <v>185</v>
      </c>
      <c r="AB41" s="12"/>
      <c r="AC41" s="12"/>
      <c r="AD41" s="12"/>
      <c r="AE41" s="12"/>
      <c r="AF41" s="12"/>
      <c r="AG41" s="12"/>
      <c r="AH41" s="39">
        <v>0.25</v>
      </c>
      <c r="AI41" s="12"/>
      <c r="AJ41" s="12"/>
      <c r="AK41" s="39"/>
    </row>
    <row r="42" spans="1:37" s="40" customFormat="1" ht="18.75">
      <c r="A42" s="36" t="s">
        <v>41</v>
      </c>
      <c r="B42" s="37" t="s">
        <v>76</v>
      </c>
      <c r="C42" s="11">
        <v>139.7</v>
      </c>
      <c r="D42" s="11">
        <v>139.7</v>
      </c>
      <c r="E42" s="12">
        <v>28.8</v>
      </c>
      <c r="F42" s="12">
        <v>28.8</v>
      </c>
      <c r="G42" s="12">
        <v>126</v>
      </c>
      <c r="H42" s="12">
        <v>159</v>
      </c>
      <c r="I42" s="39">
        <v>1</v>
      </c>
      <c r="J42" s="12"/>
      <c r="K42" s="12"/>
      <c r="L42" s="12"/>
      <c r="M42" s="12"/>
      <c r="N42" s="12"/>
      <c r="O42" s="12"/>
      <c r="P42" s="39">
        <v>0</v>
      </c>
      <c r="Q42" s="12">
        <v>190</v>
      </c>
      <c r="R42" s="12">
        <v>190</v>
      </c>
      <c r="S42" s="12"/>
      <c r="T42" s="12"/>
      <c r="U42" s="12"/>
      <c r="V42" s="12"/>
      <c r="W42" s="39">
        <v>0.6666</v>
      </c>
      <c r="X42" s="12"/>
      <c r="Y42" s="12"/>
      <c r="Z42" s="12">
        <v>230</v>
      </c>
      <c r="AA42" s="12">
        <v>230</v>
      </c>
      <c r="AB42" s="12"/>
      <c r="AC42" s="12"/>
      <c r="AD42" s="12"/>
      <c r="AE42" s="12"/>
      <c r="AF42" s="12"/>
      <c r="AG42" s="12"/>
      <c r="AH42" s="39">
        <v>0.25</v>
      </c>
      <c r="AI42" s="12"/>
      <c r="AJ42" s="12"/>
      <c r="AK42" s="39"/>
    </row>
    <row r="43" spans="1:37" s="40" customFormat="1" ht="18.75">
      <c r="A43" s="36" t="s">
        <v>42</v>
      </c>
      <c r="B43" s="37" t="s">
        <v>77</v>
      </c>
      <c r="C43" s="11">
        <v>66.4</v>
      </c>
      <c r="D43" s="11">
        <v>96.4</v>
      </c>
      <c r="E43" s="12">
        <v>44.9</v>
      </c>
      <c r="F43" s="12">
        <v>79.9</v>
      </c>
      <c r="G43" s="12">
        <v>56.95</v>
      </c>
      <c r="H43" s="12">
        <v>85.95</v>
      </c>
      <c r="I43" s="39">
        <v>1</v>
      </c>
      <c r="J43" s="12">
        <v>60</v>
      </c>
      <c r="K43" s="12">
        <v>65</v>
      </c>
      <c r="L43" s="12"/>
      <c r="M43" s="12"/>
      <c r="N43" s="12">
        <v>65</v>
      </c>
      <c r="O43" s="12">
        <v>65</v>
      </c>
      <c r="P43" s="39">
        <v>0.6666</v>
      </c>
      <c r="Q43" s="12">
        <v>55</v>
      </c>
      <c r="R43" s="12">
        <v>60</v>
      </c>
      <c r="S43" s="12">
        <v>55</v>
      </c>
      <c r="T43" s="12">
        <v>70</v>
      </c>
      <c r="U43" s="12"/>
      <c r="V43" s="12"/>
      <c r="W43" s="39">
        <v>0.6666</v>
      </c>
      <c r="X43" s="12"/>
      <c r="Y43" s="12"/>
      <c r="Z43" s="12">
        <v>50</v>
      </c>
      <c r="AA43" s="12">
        <v>60</v>
      </c>
      <c r="AB43" s="12"/>
      <c r="AC43" s="12"/>
      <c r="AD43" s="12"/>
      <c r="AE43" s="12"/>
      <c r="AF43" s="12">
        <v>50</v>
      </c>
      <c r="AG43" s="12">
        <v>50</v>
      </c>
      <c r="AH43" s="39">
        <v>0.5</v>
      </c>
      <c r="AI43" s="12"/>
      <c r="AJ43" s="12"/>
      <c r="AK43" s="39"/>
    </row>
    <row r="44" spans="1:37" s="40" customFormat="1" ht="18.75">
      <c r="A44" s="36" t="s">
        <v>108</v>
      </c>
      <c r="B44" s="37" t="s">
        <v>78</v>
      </c>
      <c r="C44" s="11">
        <v>45</v>
      </c>
      <c r="D44" s="11">
        <v>45</v>
      </c>
      <c r="E44" s="12">
        <v>52.9</v>
      </c>
      <c r="F44" s="12">
        <v>52.9</v>
      </c>
      <c r="G44" s="12">
        <v>49.95</v>
      </c>
      <c r="H44" s="12">
        <v>49.95</v>
      </c>
      <c r="I44" s="39">
        <v>1</v>
      </c>
      <c r="J44" s="12"/>
      <c r="K44" s="12"/>
      <c r="L44" s="12"/>
      <c r="M44" s="12"/>
      <c r="N44" s="12"/>
      <c r="O44" s="12"/>
      <c r="P44" s="39">
        <v>0</v>
      </c>
      <c r="Q44" s="12">
        <v>85</v>
      </c>
      <c r="R44" s="12">
        <v>85</v>
      </c>
      <c r="S44" s="12">
        <v>75</v>
      </c>
      <c r="T44" s="12">
        <v>75</v>
      </c>
      <c r="U44" s="12"/>
      <c r="V44" s="12"/>
      <c r="W44" s="39">
        <v>0.6666</v>
      </c>
      <c r="X44" s="12"/>
      <c r="Y44" s="12"/>
      <c r="Z44" s="12">
        <v>80</v>
      </c>
      <c r="AA44" s="12">
        <v>80</v>
      </c>
      <c r="AB44" s="12"/>
      <c r="AC44" s="12"/>
      <c r="AD44" s="12"/>
      <c r="AE44" s="12"/>
      <c r="AF44" s="12"/>
      <c r="AG44" s="12"/>
      <c r="AH44" s="39">
        <v>0.25</v>
      </c>
      <c r="AI44" s="12"/>
      <c r="AJ44" s="12"/>
      <c r="AK44" s="39"/>
    </row>
    <row r="45" spans="1:37" s="40" customFormat="1" ht="18.75">
      <c r="A45" s="36" t="s">
        <v>43</v>
      </c>
      <c r="B45" s="37" t="s">
        <v>79</v>
      </c>
      <c r="C45" s="11">
        <v>238</v>
      </c>
      <c r="D45" s="11">
        <v>264.7</v>
      </c>
      <c r="E45" s="12">
        <v>84.9</v>
      </c>
      <c r="F45" s="12">
        <v>84.9</v>
      </c>
      <c r="G45" s="12"/>
      <c r="H45" s="12"/>
      <c r="I45" s="39">
        <v>0.6666</v>
      </c>
      <c r="J45" s="12"/>
      <c r="K45" s="12"/>
      <c r="L45" s="12"/>
      <c r="M45" s="12"/>
      <c r="N45" s="12"/>
      <c r="O45" s="12"/>
      <c r="P45" s="39">
        <v>0</v>
      </c>
      <c r="Q45" s="12"/>
      <c r="R45" s="12"/>
      <c r="S45" s="12"/>
      <c r="T45" s="12"/>
      <c r="U45" s="12"/>
      <c r="V45" s="12"/>
      <c r="W45" s="39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39">
        <v>0</v>
      </c>
      <c r="AI45" s="12"/>
      <c r="AJ45" s="12"/>
      <c r="AK45" s="39"/>
    </row>
    <row r="46" spans="1:37" s="40" customFormat="1" ht="18.75">
      <c r="A46" s="36" t="s">
        <v>44</v>
      </c>
      <c r="B46" s="37" t="s">
        <v>80</v>
      </c>
      <c r="C46" s="11">
        <v>47</v>
      </c>
      <c r="D46" s="11">
        <v>47</v>
      </c>
      <c r="E46" s="12">
        <v>93.9</v>
      </c>
      <c r="F46" s="12">
        <v>93.9</v>
      </c>
      <c r="G46" s="12">
        <v>63.9</v>
      </c>
      <c r="H46" s="12">
        <v>63.9</v>
      </c>
      <c r="I46" s="39">
        <v>1</v>
      </c>
      <c r="J46" s="12"/>
      <c r="K46" s="12"/>
      <c r="L46" s="12">
        <v>147</v>
      </c>
      <c r="M46" s="12">
        <v>147</v>
      </c>
      <c r="N46" s="12">
        <v>100</v>
      </c>
      <c r="O46" s="12">
        <v>100</v>
      </c>
      <c r="P46" s="39">
        <v>0.6666</v>
      </c>
      <c r="Q46" s="12">
        <v>115</v>
      </c>
      <c r="R46" s="12">
        <v>115</v>
      </c>
      <c r="S46" s="12">
        <v>95</v>
      </c>
      <c r="T46" s="12">
        <v>95</v>
      </c>
      <c r="U46" s="12"/>
      <c r="V46" s="12"/>
      <c r="W46" s="39">
        <v>0.6666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39">
        <v>0</v>
      </c>
      <c r="AI46" s="12"/>
      <c r="AJ46" s="12"/>
      <c r="AK46" s="39"/>
    </row>
    <row r="47" spans="1:37" s="40" customFormat="1" ht="18.75">
      <c r="A47" s="36" t="s">
        <v>45</v>
      </c>
      <c r="B47" s="37" t="s">
        <v>81</v>
      </c>
      <c r="C47" s="11">
        <v>68.9</v>
      </c>
      <c r="D47" s="11">
        <v>69.9</v>
      </c>
      <c r="E47" s="12">
        <v>149.9</v>
      </c>
      <c r="F47" s="12">
        <v>149.9</v>
      </c>
      <c r="G47" s="12">
        <v>67.65</v>
      </c>
      <c r="H47" s="12">
        <v>77.75</v>
      </c>
      <c r="I47" s="39">
        <v>1</v>
      </c>
      <c r="J47" s="12">
        <v>95</v>
      </c>
      <c r="K47" s="12">
        <v>95</v>
      </c>
      <c r="L47" s="12">
        <v>97</v>
      </c>
      <c r="M47" s="12">
        <v>97</v>
      </c>
      <c r="N47" s="12">
        <v>80</v>
      </c>
      <c r="O47" s="12">
        <v>80</v>
      </c>
      <c r="P47" s="39">
        <v>1</v>
      </c>
      <c r="Q47" s="12">
        <v>65</v>
      </c>
      <c r="R47" s="12">
        <v>65</v>
      </c>
      <c r="S47" s="12">
        <v>80</v>
      </c>
      <c r="T47" s="12">
        <v>80</v>
      </c>
      <c r="U47" s="12"/>
      <c r="V47" s="12"/>
      <c r="W47" s="39">
        <v>0.6666</v>
      </c>
      <c r="X47" s="12"/>
      <c r="Y47" s="12"/>
      <c r="Z47" s="12"/>
      <c r="AA47" s="12"/>
      <c r="AB47" s="12"/>
      <c r="AC47" s="12"/>
      <c r="AD47" s="12"/>
      <c r="AE47" s="12"/>
      <c r="AF47" s="12">
        <v>75</v>
      </c>
      <c r="AG47" s="12">
        <v>75</v>
      </c>
      <c r="AH47" s="39">
        <v>0.25</v>
      </c>
      <c r="AI47" s="12"/>
      <c r="AJ47" s="12"/>
      <c r="AK47" s="39"/>
    </row>
    <row r="48" spans="1:37" s="40" customFormat="1" ht="18.75">
      <c r="A48" s="36" t="s">
        <v>46</v>
      </c>
      <c r="B48" s="37" t="s">
        <v>82</v>
      </c>
      <c r="C48" s="11">
        <v>61.5</v>
      </c>
      <c r="D48" s="11">
        <v>63.9</v>
      </c>
      <c r="E48" s="12">
        <v>52.9</v>
      </c>
      <c r="F48" s="12">
        <v>54.9</v>
      </c>
      <c r="G48" s="12">
        <v>65.9</v>
      </c>
      <c r="H48" s="12">
        <v>65.9</v>
      </c>
      <c r="I48" s="39">
        <v>1</v>
      </c>
      <c r="J48" s="12">
        <v>70</v>
      </c>
      <c r="K48" s="12">
        <v>70</v>
      </c>
      <c r="L48" s="12">
        <v>67</v>
      </c>
      <c r="M48" s="12">
        <v>67</v>
      </c>
      <c r="N48" s="12">
        <v>70</v>
      </c>
      <c r="O48" s="12">
        <v>70</v>
      </c>
      <c r="P48" s="39">
        <v>1</v>
      </c>
      <c r="Q48" s="12">
        <v>60</v>
      </c>
      <c r="R48" s="12">
        <v>60</v>
      </c>
      <c r="S48" s="12">
        <v>68</v>
      </c>
      <c r="T48" s="12">
        <v>68</v>
      </c>
      <c r="U48" s="12">
        <v>58</v>
      </c>
      <c r="V48" s="12">
        <v>58</v>
      </c>
      <c r="W48" s="39">
        <v>1</v>
      </c>
      <c r="X48" s="12"/>
      <c r="Y48" s="12"/>
      <c r="Z48" s="12"/>
      <c r="AA48" s="12"/>
      <c r="AB48" s="12"/>
      <c r="AC48" s="12"/>
      <c r="AD48" s="12"/>
      <c r="AE48" s="12"/>
      <c r="AF48" s="12">
        <v>80</v>
      </c>
      <c r="AG48" s="12">
        <v>80</v>
      </c>
      <c r="AH48" s="39">
        <v>0.25</v>
      </c>
      <c r="AI48" s="12"/>
      <c r="AJ48" s="12"/>
      <c r="AK48" s="39"/>
    </row>
    <row r="49" s="40" customFormat="1" ht="18.75"/>
    <row r="50" s="40" customFormat="1" ht="18" customHeight="1">
      <c r="A50" s="40" t="s">
        <v>89</v>
      </c>
    </row>
    <row r="51" s="40" customFormat="1" ht="18" customHeight="1">
      <c r="A51" s="40" t="s">
        <v>90</v>
      </c>
    </row>
    <row r="52" s="40" customFormat="1" ht="18" customHeight="1">
      <c r="A52" s="40" t="s">
        <v>91</v>
      </c>
    </row>
    <row r="53" s="40" customFormat="1" ht="18" customHeight="1">
      <c r="A53" s="40" t="s">
        <v>92</v>
      </c>
    </row>
    <row r="54" s="40" customFormat="1" ht="18" customHeight="1">
      <c r="A54" s="40" t="s">
        <v>93</v>
      </c>
    </row>
    <row r="55" s="40" customFormat="1" ht="18" customHeight="1">
      <c r="A55" s="40" t="s">
        <v>94</v>
      </c>
    </row>
    <row r="56" s="40" customFormat="1" ht="18.75"/>
    <row r="57" s="40" customFormat="1" ht="18.75"/>
    <row r="58" s="40" customFormat="1" ht="18.75"/>
    <row r="59" s="40" customFormat="1" ht="18.75"/>
    <row r="60" s="40" customFormat="1" ht="18.75"/>
    <row r="61" s="40" customFormat="1" ht="18.75"/>
    <row r="62" s="40" customFormat="1" ht="18.75"/>
    <row r="63" s="40" customFormat="1" ht="18.75"/>
    <row r="64" s="40" customFormat="1" ht="18.75"/>
    <row r="65" s="40" customFormat="1" ht="18.75"/>
    <row r="66" s="40" customFormat="1" ht="18.75"/>
    <row r="67" s="40" customFormat="1" ht="18.75"/>
    <row r="68" s="40" customFormat="1" ht="18.75"/>
    <row r="69" s="40" customFormat="1" ht="18.75"/>
    <row r="70" s="40" customFormat="1" ht="18.75"/>
    <row r="71" s="40" customFormat="1" ht="18.75"/>
    <row r="72" s="40" customFormat="1" ht="18.75"/>
    <row r="73" s="40" customFormat="1" ht="18.75"/>
    <row r="74" s="40" customFormat="1" ht="18.75"/>
    <row r="75" s="40" customFormat="1" ht="18.75"/>
    <row r="76" s="40" customFormat="1" ht="18.75"/>
    <row r="77" s="40" customFormat="1" ht="18.75"/>
    <row r="78" s="40" customFormat="1" ht="18.75"/>
    <row r="79" s="40" customFormat="1" ht="18.75"/>
    <row r="80" s="40" customFormat="1" ht="18.75"/>
    <row r="81" s="40" customFormat="1" ht="18.75"/>
    <row r="82" s="40" customFormat="1" ht="18.75"/>
    <row r="83" s="40" customFormat="1" ht="18.75"/>
    <row r="84" s="40" customFormat="1" ht="18.75"/>
    <row r="85" s="40" customFormat="1" ht="18.75"/>
    <row r="86" s="40" customFormat="1" ht="18.75"/>
    <row r="87" s="40" customFormat="1" ht="18.75"/>
    <row r="88" s="40" customFormat="1" ht="18.75"/>
    <row r="89" s="40" customFormat="1" ht="18.75"/>
    <row r="90" s="40" customFormat="1" ht="18.75"/>
    <row r="91" s="40" customFormat="1" ht="18.75"/>
    <row r="92" s="40" customFormat="1" ht="18.75"/>
    <row r="93" s="40" customFormat="1" ht="18.75"/>
    <row r="94" s="40" customFormat="1" ht="18.75"/>
    <row r="95" s="40" customFormat="1" ht="18.75"/>
    <row r="96" s="40" customFormat="1" ht="18.75"/>
    <row r="97" s="40" customFormat="1" ht="18.75"/>
    <row r="98" s="40" customFormat="1" ht="18.75"/>
    <row r="99" s="40" customFormat="1" ht="18.75"/>
    <row r="100" s="40" customFormat="1" ht="18.75"/>
    <row r="101" s="40" customFormat="1" ht="18.75"/>
    <row r="102" s="40" customFormat="1" ht="18.75"/>
    <row r="103" s="40" customFormat="1" ht="18.75"/>
    <row r="104" s="40" customFormat="1" ht="18.75"/>
    <row r="105" s="40" customFormat="1" ht="18.75"/>
    <row r="106" s="40" customFormat="1" ht="18.75"/>
    <row r="107" s="40" customFormat="1" ht="18.75"/>
    <row r="108" s="40" customFormat="1" ht="18.75"/>
    <row r="109" s="40" customFormat="1" ht="18.75"/>
    <row r="110" s="40" customFormat="1" ht="18.75"/>
    <row r="111" s="40" customFormat="1" ht="18.75"/>
    <row r="112" s="40" customFormat="1" ht="18.75"/>
    <row r="113" s="40" customFormat="1" ht="18.75"/>
    <row r="114" s="40" customFormat="1" ht="18.75"/>
    <row r="115" s="40" customFormat="1" ht="18.75"/>
    <row r="116" s="40" customFormat="1" ht="18.75"/>
    <row r="117" s="40" customFormat="1" ht="18.75"/>
    <row r="118" s="40" customFormat="1" ht="18.75"/>
    <row r="119" s="40" customFormat="1" ht="18.75"/>
    <row r="120" s="40" customFormat="1" ht="18.75"/>
    <row r="121" s="40" customFormat="1" ht="18.75"/>
    <row r="122" s="40" customFormat="1" ht="18.75"/>
    <row r="123" s="40" customFormat="1" ht="18.75"/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  <row r="147" s="40" customFormat="1" ht="18.75"/>
    <row r="148" s="40" customFormat="1" ht="18.75"/>
    <row r="149" s="40" customFormat="1" ht="18.75"/>
    <row r="150" s="40" customFormat="1" ht="18.75"/>
    <row r="151" s="40" customFormat="1" ht="18.75"/>
    <row r="152" s="40" customFormat="1" ht="18.75"/>
    <row r="153" s="40" customFormat="1" ht="18.75"/>
    <row r="154" s="40" customFormat="1" ht="18.75"/>
    <row r="155" s="40" customFormat="1" ht="18.75"/>
    <row r="156" s="40" customFormat="1" ht="18.75"/>
    <row r="157" s="40" customFormat="1" ht="18.75"/>
    <row r="158" s="40" customFormat="1" ht="18.75"/>
    <row r="159" s="40" customFormat="1" ht="18.75"/>
    <row r="160" s="40" customFormat="1" ht="18.75"/>
    <row r="161" s="40" customFormat="1" ht="18.75"/>
    <row r="162" s="40" customFormat="1" ht="18.75"/>
    <row r="163" s="40" customFormat="1" ht="18.75"/>
    <row r="164" s="40" customFormat="1" ht="18.75"/>
    <row r="165" s="40" customFormat="1" ht="18.75"/>
    <row r="166" s="40" customFormat="1" ht="18.75"/>
    <row r="167" s="40" customFormat="1" ht="18.75"/>
    <row r="168" s="40" customFormat="1" ht="18.75"/>
    <row r="169" s="40" customFormat="1" ht="18.75"/>
    <row r="170" s="40" customFormat="1" ht="18.75"/>
    <row r="171" s="40" customFormat="1" ht="18.75"/>
    <row r="172" s="40" customFormat="1" ht="18.75"/>
    <row r="173" s="40" customFormat="1" ht="18.75"/>
    <row r="174" s="40" customFormat="1" ht="18.75"/>
    <row r="175" s="40" customFormat="1" ht="18.75"/>
    <row r="176" s="40" customFormat="1" ht="18.75"/>
    <row r="177" s="40" customFormat="1" ht="18.75"/>
    <row r="178" s="40" customFormat="1" ht="18.75"/>
    <row r="179" s="40" customFormat="1" ht="18.75"/>
    <row r="180" s="40" customFormat="1" ht="18.75"/>
    <row r="181" s="40" customFormat="1" ht="18.75"/>
    <row r="182" s="40" customFormat="1" ht="18.75"/>
    <row r="183" s="40" customFormat="1" ht="18.75"/>
    <row r="184" s="40" customFormat="1" ht="18.75"/>
    <row r="185" s="40" customFormat="1" ht="18.75"/>
    <row r="186" s="40" customFormat="1" ht="18.75"/>
    <row r="187" s="40" customFormat="1" ht="18.75"/>
    <row r="188" s="40" customFormat="1" ht="18.75"/>
    <row r="189" s="40" customFormat="1" ht="18.75"/>
    <row r="190" s="40" customFormat="1" ht="18.75"/>
    <row r="191" s="40" customFormat="1" ht="18.75"/>
    <row r="192" s="40" customFormat="1" ht="18.75"/>
    <row r="193" s="40" customFormat="1" ht="18.75"/>
    <row r="194" s="40" customFormat="1" ht="18.75"/>
    <row r="195" s="40" customFormat="1" ht="18.75"/>
    <row r="196" s="40" customFormat="1" ht="18.75"/>
    <row r="197" s="40" customFormat="1" ht="18.75"/>
    <row r="198" s="40" customFormat="1" ht="18.75"/>
    <row r="199" s="40" customFormat="1" ht="18.75"/>
    <row r="200" s="40" customFormat="1" ht="18.75"/>
    <row r="201" s="40" customFormat="1" ht="18.75"/>
    <row r="202" s="40" customFormat="1" ht="18.75"/>
    <row r="203" s="40" customFormat="1" ht="18.75"/>
    <row r="204" s="40" customFormat="1" ht="18.75"/>
    <row r="205" s="40" customFormat="1" ht="18.75"/>
    <row r="206" s="40" customFormat="1" ht="18.75"/>
    <row r="207" s="40" customFormat="1" ht="18.75"/>
    <row r="208" s="40" customFormat="1" ht="18.75"/>
    <row r="209" s="40" customFormat="1" ht="18.75"/>
    <row r="210" s="40" customFormat="1" ht="18.75"/>
    <row r="211" s="40" customFormat="1" ht="18.75"/>
    <row r="212" s="40" customFormat="1" ht="18.75"/>
    <row r="213" s="40" customFormat="1" ht="18.75"/>
    <row r="214" s="40" customFormat="1" ht="18.75"/>
    <row r="215" s="40" customFormat="1" ht="18.75"/>
    <row r="216" s="40" customFormat="1" ht="18.75"/>
    <row r="217" s="40" customFormat="1" ht="18.75"/>
    <row r="218" s="40" customFormat="1" ht="18.75"/>
    <row r="219" s="40" customFormat="1" ht="18.75"/>
    <row r="220" s="40" customFormat="1" ht="18.75"/>
    <row r="221" s="40" customFormat="1" ht="18.75"/>
    <row r="222" s="40" customFormat="1" ht="18.75"/>
    <row r="223" s="40" customFormat="1" ht="18.75"/>
    <row r="224" s="40" customFormat="1" ht="18.75"/>
    <row r="225" s="40" customFormat="1" ht="18.75"/>
    <row r="226" s="40" customFormat="1" ht="18.75"/>
    <row r="227" s="40" customFormat="1" ht="18.75"/>
    <row r="228" s="40" customFormat="1" ht="18.75"/>
    <row r="229" s="40" customFormat="1" ht="18.75"/>
    <row r="230" s="40" customFormat="1" ht="18.75"/>
    <row r="231" s="40" customFormat="1" ht="18.75"/>
    <row r="232" s="40" customFormat="1" ht="18.75"/>
    <row r="233" s="40" customFormat="1" ht="18.75"/>
    <row r="234" s="40" customFormat="1" ht="18.75"/>
    <row r="235" s="40" customFormat="1" ht="18.75"/>
    <row r="236" s="40" customFormat="1" ht="18.75"/>
    <row r="237" s="40" customFormat="1" ht="18.75"/>
    <row r="238" s="40" customFormat="1" ht="18.75"/>
    <row r="239" s="40" customFormat="1" ht="18.75"/>
    <row r="240" s="40" customFormat="1" ht="18.75"/>
    <row r="241" s="40" customFormat="1" ht="18.75"/>
    <row r="242" s="40" customFormat="1" ht="18.75"/>
    <row r="243" s="40" customFormat="1" ht="18.75"/>
    <row r="244" s="40" customFormat="1" ht="18.75"/>
    <row r="245" s="40" customFormat="1" ht="18.75"/>
    <row r="246" s="40" customFormat="1" ht="18.75"/>
    <row r="247" s="40" customFormat="1" ht="18.75"/>
    <row r="248" s="40" customFormat="1" ht="18.75"/>
    <row r="249" s="40" customFormat="1" ht="18.75"/>
    <row r="250" s="40" customFormat="1" ht="18.75"/>
    <row r="251" s="40" customFormat="1" ht="18.75"/>
    <row r="252" s="40" customFormat="1" ht="18.75"/>
    <row r="253" s="40" customFormat="1" ht="18.75"/>
    <row r="254" s="40" customFormat="1" ht="18.75"/>
    <row r="255" s="40" customFormat="1" ht="18.75"/>
    <row r="256" s="40" customFormat="1" ht="18.75"/>
    <row r="257" s="40" customFormat="1" ht="18.75"/>
    <row r="258" s="40" customFormat="1" ht="18.75"/>
    <row r="259" s="40" customFormat="1" ht="18.75"/>
    <row r="260" s="40" customFormat="1" ht="18.75"/>
    <row r="261" s="40" customFormat="1" ht="18.75"/>
    <row r="262" s="40" customFormat="1" ht="18.75"/>
    <row r="263" s="40" customFormat="1" ht="18.75"/>
    <row r="264" s="40" customFormat="1" ht="18.75"/>
    <row r="265" s="40" customFormat="1" ht="18.75"/>
    <row r="266" s="40" customFormat="1" ht="18.75"/>
    <row r="267" s="40" customFormat="1" ht="18.75"/>
    <row r="268" s="40" customFormat="1" ht="18.75"/>
    <row r="269" s="40" customFormat="1" ht="18.75"/>
    <row r="270" s="40" customFormat="1" ht="18.75"/>
    <row r="271" s="40" customFormat="1" ht="18.75"/>
    <row r="272" s="40" customFormat="1" ht="18.75"/>
    <row r="273" s="40" customFormat="1" ht="18.75"/>
    <row r="274" s="40" customFormat="1" ht="18.75"/>
    <row r="275" s="40" customFormat="1" ht="18.75"/>
    <row r="276" s="40" customFormat="1" ht="18.75"/>
    <row r="277" s="40" customFormat="1" ht="18.75"/>
    <row r="278" s="40" customFormat="1" ht="18.75"/>
    <row r="279" s="40" customFormat="1" ht="18.75"/>
    <row r="280" s="40" customFormat="1" ht="18.75"/>
    <row r="281" s="40" customFormat="1" ht="18.75"/>
    <row r="282" s="40" customFormat="1" ht="18.75"/>
    <row r="283" s="40" customFormat="1" ht="18.75"/>
    <row r="284" s="40" customFormat="1" ht="18.75"/>
  </sheetData>
  <sheetProtection/>
  <mergeCells count="29">
    <mergeCell ref="AB6:AC7"/>
    <mergeCell ref="B4:B8"/>
    <mergeCell ref="W6:W8"/>
    <mergeCell ref="C4:I5"/>
    <mergeCell ref="I6:I8"/>
    <mergeCell ref="J4:P5"/>
    <mergeCell ref="J6:K7"/>
    <mergeCell ref="L6:M7"/>
    <mergeCell ref="N6:O7"/>
    <mergeCell ref="P6:P8"/>
    <mergeCell ref="C6:D7"/>
    <mergeCell ref="E6:F7"/>
    <mergeCell ref="G6:H7"/>
    <mergeCell ref="A1:AK1"/>
    <mergeCell ref="A2:AK2"/>
    <mergeCell ref="AI4:AK5"/>
    <mergeCell ref="AI6:AJ7"/>
    <mergeCell ref="AK6:AK8"/>
    <mergeCell ref="X4:AH5"/>
    <mergeCell ref="X6:Y7"/>
    <mergeCell ref="Z6:AA7"/>
    <mergeCell ref="AF6:AG7"/>
    <mergeCell ref="AH6:AH8"/>
    <mergeCell ref="Q4:W5"/>
    <mergeCell ref="Q6:R7"/>
    <mergeCell ref="S6:T7"/>
    <mergeCell ref="U6:V7"/>
    <mergeCell ref="AD6:AE7"/>
    <mergeCell ref="A4:A8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5"/>
  <sheetViews>
    <sheetView zoomScale="70" zoomScaleNormal="70" zoomScalePageLayoutView="0" workbookViewId="0" topLeftCell="A1">
      <selection activeCell="B22" sqref="B22"/>
    </sheetView>
  </sheetViews>
  <sheetFormatPr defaultColWidth="9.140625" defaultRowHeight="15"/>
  <cols>
    <col min="1" max="1" width="5.57421875" style="2" customWidth="1"/>
    <col min="2" max="2" width="45.00390625" style="2" customWidth="1"/>
    <col min="3" max="3" width="0.13671875" style="6" customWidth="1"/>
    <col min="4" max="4" width="13.28125" style="6" hidden="1" customWidth="1"/>
    <col min="5" max="5" width="18.00390625" style="6" hidden="1" customWidth="1"/>
    <col min="6" max="6" width="13.7109375" style="6" customWidth="1"/>
    <col min="7" max="7" width="11.140625" style="6" hidden="1" customWidth="1"/>
    <col min="8" max="8" width="16.28125" style="6" hidden="1" customWidth="1"/>
    <col min="9" max="9" width="13.7109375" style="6" hidden="1" customWidth="1"/>
    <col min="10" max="10" width="17.140625" style="6" customWidth="1"/>
    <col min="11" max="11" width="9.140625" style="2" customWidth="1"/>
    <col min="12" max="12" width="10.57421875" style="2" customWidth="1"/>
    <col min="13" max="16384" width="9.140625" style="2" customWidth="1"/>
  </cols>
  <sheetData>
    <row r="1" spans="1:11" ht="18.75">
      <c r="A1" s="63"/>
      <c r="B1" s="63"/>
      <c r="C1" s="63"/>
      <c r="D1" s="63"/>
      <c r="E1" s="63"/>
      <c r="F1" s="63"/>
      <c r="G1" s="63"/>
      <c r="H1" s="63"/>
      <c r="I1" s="63"/>
      <c r="J1" s="63"/>
      <c r="K1" s="4"/>
    </row>
    <row r="2" spans="1:11" ht="58.5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4"/>
    </row>
    <row r="3" spans="1:11" ht="16.5">
      <c r="A3" s="4"/>
      <c r="B3" s="4"/>
      <c r="K3" s="4"/>
    </row>
    <row r="4" spans="1:13" ht="0.75" customHeight="1">
      <c r="A4" s="65" t="s">
        <v>2</v>
      </c>
      <c r="B4" s="66" t="s">
        <v>115</v>
      </c>
      <c r="C4" s="68"/>
      <c r="D4" s="69"/>
      <c r="E4" s="69"/>
      <c r="F4" s="70"/>
      <c r="G4" s="68"/>
      <c r="H4" s="69"/>
      <c r="I4" s="69"/>
      <c r="J4" s="70"/>
      <c r="K4" s="6"/>
      <c r="L4" s="6"/>
      <c r="M4" s="4"/>
    </row>
    <row r="5" spans="1:13" ht="16.5" customHeight="1" hidden="1">
      <c r="A5" s="65"/>
      <c r="B5" s="66"/>
      <c r="C5" s="71"/>
      <c r="D5" s="72"/>
      <c r="E5" s="72"/>
      <c r="F5" s="73"/>
      <c r="G5" s="71"/>
      <c r="H5" s="72"/>
      <c r="I5" s="72"/>
      <c r="J5" s="73"/>
      <c r="K5" s="6"/>
      <c r="L5" s="6"/>
      <c r="M5" s="4"/>
    </row>
    <row r="6" spans="1:13" ht="18.75" customHeight="1">
      <c r="A6" s="65"/>
      <c r="B6" s="67"/>
      <c r="C6" s="68" t="s">
        <v>95</v>
      </c>
      <c r="D6" s="79" t="s">
        <v>96</v>
      </c>
      <c r="E6" s="79" t="s">
        <v>97</v>
      </c>
      <c r="F6" s="80" t="s">
        <v>0</v>
      </c>
      <c r="G6" s="83" t="s">
        <v>105</v>
      </c>
      <c r="H6" s="79" t="s">
        <v>106</v>
      </c>
      <c r="I6" s="79" t="s">
        <v>107</v>
      </c>
      <c r="J6" s="76" t="s">
        <v>3</v>
      </c>
      <c r="K6" s="6"/>
      <c r="L6" s="6"/>
      <c r="M6" s="4"/>
    </row>
    <row r="7" spans="1:13" ht="18.75" customHeight="1">
      <c r="A7" s="65"/>
      <c r="B7" s="67"/>
      <c r="C7" s="71"/>
      <c r="D7" s="79"/>
      <c r="E7" s="79"/>
      <c r="F7" s="81"/>
      <c r="G7" s="84"/>
      <c r="H7" s="79"/>
      <c r="I7" s="79"/>
      <c r="J7" s="77"/>
      <c r="K7" s="6"/>
      <c r="L7" s="6"/>
      <c r="M7" s="4"/>
    </row>
    <row r="8" spans="1:13" ht="42" customHeight="1">
      <c r="A8" s="65"/>
      <c r="B8" s="67"/>
      <c r="C8" s="7" t="s">
        <v>87</v>
      </c>
      <c r="D8" s="15" t="s">
        <v>84</v>
      </c>
      <c r="E8" s="15" t="s">
        <v>84</v>
      </c>
      <c r="F8" s="82"/>
      <c r="G8" s="15" t="s">
        <v>84</v>
      </c>
      <c r="H8" s="15" t="s">
        <v>84</v>
      </c>
      <c r="I8" s="15" t="s">
        <v>84</v>
      </c>
      <c r="J8" s="78"/>
      <c r="K8" s="6" t="s">
        <v>117</v>
      </c>
      <c r="L8" s="6" t="s">
        <v>116</v>
      </c>
      <c r="M8" s="4"/>
    </row>
    <row r="9" spans="1:12" s="3" customFormat="1" ht="18.75">
      <c r="A9" s="5" t="s">
        <v>8</v>
      </c>
      <c r="B9" s="8" t="s">
        <v>7</v>
      </c>
      <c r="C9" s="20">
        <f>Лист1!C9</f>
        <v>28.15</v>
      </c>
      <c r="D9" s="9">
        <f>Лист1!E9</f>
        <v>38.62</v>
      </c>
      <c r="E9" s="9">
        <f>Лист1!G9</f>
        <v>38.62</v>
      </c>
      <c r="F9" s="16">
        <f>(C9+D9+E9)/3</f>
        <v>35.129999999999995</v>
      </c>
      <c r="G9" s="9">
        <f>Лист1!J9</f>
        <v>32.5</v>
      </c>
      <c r="H9" s="9">
        <f>Лист1!L9</f>
        <v>35</v>
      </c>
      <c r="I9" s="9">
        <f>Лист1!N9</f>
        <v>35</v>
      </c>
      <c r="J9" s="16">
        <f>(G9+H9+I9)/3</f>
        <v>34.166666666666664</v>
      </c>
      <c r="K9" s="10">
        <f>(F9+J9)/2</f>
        <v>34.648333333333326</v>
      </c>
      <c r="L9" s="10">
        <v>27.81</v>
      </c>
    </row>
    <row r="10" spans="1:12" s="3" customFormat="1" ht="18.75">
      <c r="A10" s="5" t="s">
        <v>9</v>
      </c>
      <c r="B10" s="8" t="s">
        <v>10</v>
      </c>
      <c r="C10" s="20">
        <f>Лист1!C10</f>
        <v>40.13</v>
      </c>
      <c r="D10" s="9">
        <f>Лист1!E10</f>
        <v>27.8</v>
      </c>
      <c r="E10" s="9">
        <f>Лист1!G10</f>
        <v>27.84</v>
      </c>
      <c r="F10" s="16">
        <f aca="true" t="shared" si="0" ref="F10:F48">(C10+D10+E10)/3</f>
        <v>31.923333333333336</v>
      </c>
      <c r="G10" s="9">
        <f>Лист1!J10</f>
        <v>45</v>
      </c>
      <c r="H10" s="9">
        <f>Лист1!L10</f>
        <v>42</v>
      </c>
      <c r="I10" s="9">
        <f>Лист1!N10</f>
        <v>50</v>
      </c>
      <c r="J10" s="16">
        <f aca="true" t="shared" si="1" ref="J10:J41">(G10+H10+I10)/3</f>
        <v>45.666666666666664</v>
      </c>
      <c r="K10" s="10">
        <f aca="true" t="shared" si="2" ref="K10:K49">(F10+J10)/2</f>
        <v>38.795</v>
      </c>
      <c r="L10" s="10">
        <v>53.41</v>
      </c>
    </row>
    <row r="11" spans="1:12" s="3" customFormat="1" ht="18.75">
      <c r="A11" s="5" t="s">
        <v>11</v>
      </c>
      <c r="B11" s="8" t="s">
        <v>47</v>
      </c>
      <c r="C11" s="20">
        <f>Лист1!C11</f>
        <v>60.5</v>
      </c>
      <c r="D11" s="9">
        <f>Лист1!E11</f>
        <v>60.2</v>
      </c>
      <c r="E11" s="9">
        <f>Лист1!G11</f>
        <v>61.17</v>
      </c>
      <c r="F11" s="16">
        <f t="shared" si="0"/>
        <v>60.623333333333335</v>
      </c>
      <c r="G11" s="9">
        <f>Лист1!J11</f>
        <v>0</v>
      </c>
      <c r="H11" s="9">
        <f>Лист1!L11</f>
        <v>104</v>
      </c>
      <c r="I11" s="9">
        <f>Лист1!N11</f>
        <v>85</v>
      </c>
      <c r="J11" s="16">
        <f t="shared" si="1"/>
        <v>63</v>
      </c>
      <c r="K11" s="10">
        <f t="shared" si="2"/>
        <v>61.81166666666667</v>
      </c>
      <c r="L11" s="10">
        <v>89.24</v>
      </c>
    </row>
    <row r="12" spans="1:12" s="3" customFormat="1" ht="18.75">
      <c r="A12" s="5" t="s">
        <v>12</v>
      </c>
      <c r="B12" s="8" t="s">
        <v>48</v>
      </c>
      <c r="C12" s="20">
        <f>Лист1!C12</f>
        <v>29</v>
      </c>
      <c r="D12" s="9">
        <f>Лист1!E12</f>
        <v>27.9</v>
      </c>
      <c r="E12" s="9">
        <f>Лист1!G12</f>
        <v>29.88</v>
      </c>
      <c r="F12" s="16">
        <f t="shared" si="0"/>
        <v>28.926666666666666</v>
      </c>
      <c r="G12" s="9">
        <f>Лист1!J12</f>
        <v>40</v>
      </c>
      <c r="H12" s="9">
        <f>Лист1!L12</f>
        <v>38</v>
      </c>
      <c r="I12" s="9">
        <f>Лист1!N12</f>
        <v>35</v>
      </c>
      <c r="J12" s="16">
        <f t="shared" si="1"/>
        <v>37.666666666666664</v>
      </c>
      <c r="K12" s="10">
        <f t="shared" si="2"/>
        <v>33.29666666666667</v>
      </c>
      <c r="L12" s="10">
        <v>52.85</v>
      </c>
    </row>
    <row r="13" spans="1:12" s="3" customFormat="1" ht="18.75">
      <c r="A13" s="5" t="s">
        <v>13</v>
      </c>
      <c r="B13" s="8" t="s">
        <v>49</v>
      </c>
      <c r="C13" s="20">
        <f>Лист1!C13</f>
        <v>83.9</v>
      </c>
      <c r="D13" s="9">
        <f>Лист1!E13</f>
        <v>82.24</v>
      </c>
      <c r="E13" s="9">
        <f>Лист1!G13</f>
        <v>45.9</v>
      </c>
      <c r="F13" s="16">
        <f t="shared" si="0"/>
        <v>70.67999999999999</v>
      </c>
      <c r="G13" s="9">
        <f>Лист1!J13</f>
        <v>55</v>
      </c>
      <c r="H13" s="9">
        <f>Лист1!L13</f>
        <v>83.33</v>
      </c>
      <c r="I13" s="9">
        <f>Лист1!N13</f>
        <v>80</v>
      </c>
      <c r="J13" s="16">
        <f t="shared" si="1"/>
        <v>72.77666666666666</v>
      </c>
      <c r="K13" s="10">
        <f t="shared" si="2"/>
        <v>71.72833333333332</v>
      </c>
      <c r="L13" s="10">
        <v>115.58</v>
      </c>
    </row>
    <row r="14" spans="1:12" s="3" customFormat="1" ht="18.75">
      <c r="A14" s="5" t="s">
        <v>14</v>
      </c>
      <c r="B14" s="8" t="s">
        <v>50</v>
      </c>
      <c r="C14" s="20">
        <f>Лист1!C14</f>
        <v>42.5</v>
      </c>
      <c r="D14" s="9">
        <f>Лист1!E14</f>
        <v>42.9</v>
      </c>
      <c r="E14" s="9">
        <f>Лист1!G14</f>
        <v>41</v>
      </c>
      <c r="F14" s="16">
        <f t="shared" si="0"/>
        <v>42.13333333333333</v>
      </c>
      <c r="G14" s="9">
        <f>Лист1!J14</f>
        <v>60</v>
      </c>
      <c r="H14" s="9">
        <f>Лист1!L14</f>
        <v>48</v>
      </c>
      <c r="I14" s="9">
        <f>Лист1!N14</f>
        <v>56</v>
      </c>
      <c r="J14" s="16">
        <f t="shared" si="1"/>
        <v>54.666666666666664</v>
      </c>
      <c r="K14" s="10">
        <f t="shared" si="2"/>
        <v>48.4</v>
      </c>
      <c r="L14" s="10">
        <v>50.44</v>
      </c>
    </row>
    <row r="15" spans="1:12" s="3" customFormat="1" ht="18" customHeight="1">
      <c r="A15" s="5" t="s">
        <v>15</v>
      </c>
      <c r="B15" s="8" t="s">
        <v>51</v>
      </c>
      <c r="C15" s="20">
        <f>Лист1!C15</f>
        <v>8.6</v>
      </c>
      <c r="D15" s="9">
        <f>Лист1!E15</f>
        <v>6.9</v>
      </c>
      <c r="E15" s="9">
        <f>Лист1!G15</f>
        <v>7.65</v>
      </c>
      <c r="F15" s="16">
        <f t="shared" si="0"/>
        <v>7.716666666666666</v>
      </c>
      <c r="G15" s="9">
        <f>Лист1!J15</f>
        <v>18</v>
      </c>
      <c r="H15" s="9">
        <f>Лист1!L15</f>
        <v>20</v>
      </c>
      <c r="I15" s="9">
        <f>Лист1!N15</f>
        <v>18</v>
      </c>
      <c r="J15" s="16">
        <f t="shared" si="1"/>
        <v>18.666666666666668</v>
      </c>
      <c r="K15" s="10">
        <f t="shared" si="2"/>
        <v>13.191666666666666</v>
      </c>
      <c r="L15" s="10">
        <v>12.03</v>
      </c>
    </row>
    <row r="16" spans="1:12" s="3" customFormat="1" ht="18.75">
      <c r="A16" s="5" t="s">
        <v>16</v>
      </c>
      <c r="B16" s="8" t="s">
        <v>52</v>
      </c>
      <c r="C16" s="20">
        <f>Лист1!C16</f>
        <v>720</v>
      </c>
      <c r="D16" s="9">
        <f>Лист1!E16</f>
        <v>280</v>
      </c>
      <c r="E16" s="9">
        <f>Лист1!G16</f>
        <v>696</v>
      </c>
      <c r="F16" s="16">
        <f t="shared" si="0"/>
        <v>565.3333333333334</v>
      </c>
      <c r="G16" s="9">
        <f>Лист1!J16</f>
        <v>500</v>
      </c>
      <c r="H16" s="9">
        <f>Лист1!L16</f>
        <v>500</v>
      </c>
      <c r="I16" s="9">
        <f>Лист1!N16</f>
        <v>400</v>
      </c>
      <c r="J16" s="16">
        <f t="shared" si="1"/>
        <v>466.6666666666667</v>
      </c>
      <c r="K16" s="10">
        <f t="shared" si="2"/>
        <v>516</v>
      </c>
      <c r="L16" s="10">
        <v>702.17</v>
      </c>
    </row>
    <row r="17" spans="1:12" s="3" customFormat="1" ht="18.75">
      <c r="A17" s="5" t="s">
        <v>17</v>
      </c>
      <c r="B17" s="8" t="s">
        <v>53</v>
      </c>
      <c r="C17" s="20">
        <f>Лист1!C17</f>
        <v>29.9</v>
      </c>
      <c r="D17" s="9">
        <f>Лист1!E17</f>
        <v>39.9</v>
      </c>
      <c r="E17" s="9">
        <f>Лист1!G17</f>
        <v>28.9</v>
      </c>
      <c r="F17" s="16">
        <f t="shared" si="0"/>
        <v>32.9</v>
      </c>
      <c r="G17" s="9">
        <f>Лист1!J17</f>
        <v>45</v>
      </c>
      <c r="H17" s="9">
        <f>Лист1!L17</f>
        <v>45</v>
      </c>
      <c r="I17" s="9">
        <f>Лист1!N17</f>
        <v>0</v>
      </c>
      <c r="J17" s="16">
        <f>(G17+H17+I17)/2</f>
        <v>45</v>
      </c>
      <c r="K17" s="10">
        <f t="shared" si="2"/>
        <v>38.95</v>
      </c>
      <c r="L17" s="10"/>
    </row>
    <row r="18" spans="1:12" s="3" customFormat="1" ht="18.75">
      <c r="A18" s="5" t="s">
        <v>18</v>
      </c>
      <c r="B18" s="8" t="s">
        <v>54</v>
      </c>
      <c r="C18" s="20">
        <f>Лист1!C18</f>
        <v>126</v>
      </c>
      <c r="D18" s="9">
        <f>Лист1!E18</f>
        <v>159.75</v>
      </c>
      <c r="E18" s="9">
        <f>Лист1!G18</f>
        <v>89.68</v>
      </c>
      <c r="F18" s="16">
        <f t="shared" si="0"/>
        <v>125.14333333333333</v>
      </c>
      <c r="G18" s="9">
        <f>Лист1!J18</f>
        <v>120</v>
      </c>
      <c r="H18" s="9">
        <f>Лист1!L18</f>
        <v>210</v>
      </c>
      <c r="I18" s="9">
        <f>Лист1!N18</f>
        <v>150</v>
      </c>
      <c r="J18" s="16">
        <f t="shared" si="1"/>
        <v>160</v>
      </c>
      <c r="K18" s="10">
        <f t="shared" si="2"/>
        <v>142.57166666666666</v>
      </c>
      <c r="L18" s="10">
        <v>272.28</v>
      </c>
    </row>
    <row r="19" spans="1:12" s="3" customFormat="1" ht="18.75">
      <c r="A19" s="5" t="s">
        <v>19</v>
      </c>
      <c r="B19" s="8" t="s">
        <v>55</v>
      </c>
      <c r="C19" s="20">
        <f>Лист1!C19</f>
        <v>250</v>
      </c>
      <c r="D19" s="9">
        <f>Лист1!E19</f>
        <v>398.9</v>
      </c>
      <c r="E19" s="9">
        <f>Лист1!G19</f>
        <v>457</v>
      </c>
      <c r="F19" s="16">
        <f t="shared" si="0"/>
        <v>368.6333333333334</v>
      </c>
      <c r="G19" s="9">
        <f>Лист1!J19</f>
        <v>200</v>
      </c>
      <c r="H19" s="9">
        <f>Лист1!L19</f>
        <v>249.2</v>
      </c>
      <c r="I19" s="9">
        <f>Лист1!N19</f>
        <v>220</v>
      </c>
      <c r="J19" s="16">
        <f t="shared" si="1"/>
        <v>223.0666666666667</v>
      </c>
      <c r="K19" s="10">
        <f t="shared" si="2"/>
        <v>295.85</v>
      </c>
      <c r="L19" s="10">
        <v>317.13</v>
      </c>
    </row>
    <row r="20" spans="1:12" s="3" customFormat="1" ht="18.75">
      <c r="A20" s="5" t="s">
        <v>20</v>
      </c>
      <c r="B20" s="8" t="s">
        <v>56</v>
      </c>
      <c r="C20" s="20">
        <f>Лист1!C20</f>
        <v>486</v>
      </c>
      <c r="D20" s="9">
        <f>Лист1!E20</f>
        <v>599.5</v>
      </c>
      <c r="E20" s="9">
        <f>Лист1!G20</f>
        <v>563.63</v>
      </c>
      <c r="F20" s="16">
        <f t="shared" si="0"/>
        <v>549.71</v>
      </c>
      <c r="G20" s="9">
        <f>Лист1!J20</f>
        <v>556</v>
      </c>
      <c r="H20" s="9">
        <f>Лист1!L20</f>
        <v>0</v>
      </c>
      <c r="I20" s="9">
        <f>Лист1!N20</f>
        <v>0</v>
      </c>
      <c r="J20" s="16">
        <f>(G20+H20+I20)/1</f>
        <v>556</v>
      </c>
      <c r="K20" s="10">
        <f t="shared" si="2"/>
        <v>552.855</v>
      </c>
      <c r="L20" s="10">
        <v>782.68</v>
      </c>
    </row>
    <row r="21" spans="1:12" s="3" customFormat="1" ht="18.75">
      <c r="A21" s="5" t="s">
        <v>21</v>
      </c>
      <c r="B21" s="8" t="s">
        <v>57</v>
      </c>
      <c r="C21" s="20">
        <f>Лист1!C21</f>
        <v>0</v>
      </c>
      <c r="D21" s="9">
        <f>Лист1!E21</f>
        <v>0</v>
      </c>
      <c r="E21" s="9">
        <f>Лист1!G21</f>
        <v>0</v>
      </c>
      <c r="F21" s="16">
        <f t="shared" si="0"/>
        <v>0</v>
      </c>
      <c r="G21" s="9">
        <f>Лист1!J21</f>
        <v>0</v>
      </c>
      <c r="H21" s="9">
        <f>Лист1!L21</f>
        <v>0</v>
      </c>
      <c r="I21" s="9">
        <f>Лист1!N21</f>
        <v>0</v>
      </c>
      <c r="J21" s="16">
        <f t="shared" si="1"/>
        <v>0</v>
      </c>
      <c r="K21" s="10">
        <f t="shared" si="2"/>
        <v>0</v>
      </c>
      <c r="L21" s="10">
        <v>284.97</v>
      </c>
    </row>
    <row r="22" spans="1:12" s="3" customFormat="1" ht="18.75">
      <c r="A22" s="5" t="s">
        <v>22</v>
      </c>
      <c r="B22" s="8" t="s">
        <v>58</v>
      </c>
      <c r="C22" s="20">
        <f>Лист1!C22</f>
        <v>0</v>
      </c>
      <c r="D22" s="9">
        <f>Лист1!E22</f>
        <v>0</v>
      </c>
      <c r="E22" s="9">
        <f>Лист1!G22</f>
        <v>0</v>
      </c>
      <c r="F22" s="16">
        <f>(C22+D22+E22)/1</f>
        <v>0</v>
      </c>
      <c r="G22" s="9">
        <f>Лист1!J22</f>
        <v>0</v>
      </c>
      <c r="H22" s="9">
        <f>Лист1!L22</f>
        <v>0</v>
      </c>
      <c r="I22" s="9">
        <f>Лист1!N22</f>
        <v>0</v>
      </c>
      <c r="J22" s="16">
        <f t="shared" si="1"/>
        <v>0</v>
      </c>
      <c r="K22" s="10">
        <f t="shared" si="2"/>
        <v>0</v>
      </c>
      <c r="L22" s="10">
        <v>246.12</v>
      </c>
    </row>
    <row r="23" spans="1:12" s="3" customFormat="1" ht="18.75">
      <c r="A23" s="5" t="s">
        <v>23</v>
      </c>
      <c r="B23" s="8" t="s">
        <v>59</v>
      </c>
      <c r="C23" s="20">
        <f>Лист1!C23</f>
        <v>120</v>
      </c>
      <c r="D23" s="9">
        <f>Лист1!E23</f>
        <v>89.9</v>
      </c>
      <c r="E23" s="9">
        <f>Лист1!G23</f>
        <v>113</v>
      </c>
      <c r="F23" s="16">
        <f>(C23+D23+E23)/2</f>
        <v>161.45</v>
      </c>
      <c r="G23" s="9">
        <f>Лист1!J23</f>
        <v>0</v>
      </c>
      <c r="H23" s="9">
        <f>Лист1!L23</f>
        <v>0</v>
      </c>
      <c r="I23" s="9">
        <f>Лист1!N23</f>
        <v>0</v>
      </c>
      <c r="J23" s="16">
        <f>(G23+H23+I23)/1</f>
        <v>0</v>
      </c>
      <c r="K23" s="10">
        <f t="shared" si="2"/>
        <v>80.725</v>
      </c>
      <c r="L23" s="10">
        <v>140.17</v>
      </c>
    </row>
    <row r="24" spans="1:12" s="3" customFormat="1" ht="18.75">
      <c r="A24" s="5" t="s">
        <v>24</v>
      </c>
      <c r="B24" s="8" t="s">
        <v>60</v>
      </c>
      <c r="C24" s="20">
        <f>Лист1!C24</f>
        <v>81</v>
      </c>
      <c r="D24" s="9">
        <f>Лист1!E24</f>
        <v>260</v>
      </c>
      <c r="E24" s="9">
        <f>Лист1!G24</f>
        <v>256</v>
      </c>
      <c r="F24" s="16">
        <f t="shared" si="0"/>
        <v>199</v>
      </c>
      <c r="G24" s="9">
        <f>Лист1!J24</f>
        <v>60</v>
      </c>
      <c r="H24" s="9">
        <f>Лист1!L24</f>
        <v>56</v>
      </c>
      <c r="I24" s="9">
        <f>Лист1!N24</f>
        <v>60</v>
      </c>
      <c r="J24" s="16">
        <f t="shared" si="1"/>
        <v>58.666666666666664</v>
      </c>
      <c r="K24" s="10">
        <f t="shared" si="2"/>
        <v>128.83333333333334</v>
      </c>
      <c r="L24" s="10">
        <v>133.97</v>
      </c>
    </row>
    <row r="25" spans="1:12" s="3" customFormat="1" ht="18.75">
      <c r="A25" s="5" t="s">
        <v>25</v>
      </c>
      <c r="B25" s="8" t="s">
        <v>61</v>
      </c>
      <c r="C25" s="20">
        <f>Лист1!C25</f>
        <v>0</v>
      </c>
      <c r="D25" s="9">
        <f>Лист1!E25</f>
        <v>0</v>
      </c>
      <c r="E25" s="9">
        <f>Лист1!G25</f>
        <v>410</v>
      </c>
      <c r="F25" s="16">
        <f>(C25+D25+E25)/1</f>
        <v>410</v>
      </c>
      <c r="G25" s="9">
        <f>Лист1!J25</f>
        <v>200</v>
      </c>
      <c r="H25" s="9">
        <f>Лист1!L25</f>
        <v>0</v>
      </c>
      <c r="I25" s="9">
        <f>Лист1!N25</f>
        <v>290</v>
      </c>
      <c r="J25" s="16">
        <f t="shared" si="1"/>
        <v>163.33333333333334</v>
      </c>
      <c r="K25" s="10">
        <f t="shared" si="2"/>
        <v>286.6666666666667</v>
      </c>
      <c r="L25" s="10">
        <v>301.26</v>
      </c>
    </row>
    <row r="26" spans="1:12" s="3" customFormat="1" ht="18.75">
      <c r="A26" s="5" t="s">
        <v>26</v>
      </c>
      <c r="B26" s="8" t="s">
        <v>62</v>
      </c>
      <c r="C26" s="20">
        <f>Лист1!C26</f>
        <v>132.5</v>
      </c>
      <c r="D26" s="9">
        <f>Лист1!E26</f>
        <v>237.38</v>
      </c>
      <c r="E26" s="9">
        <f>Лист1!G26</f>
        <v>157.69</v>
      </c>
      <c r="F26" s="16">
        <f t="shared" si="0"/>
        <v>175.85666666666665</v>
      </c>
      <c r="G26" s="9">
        <f>Лист1!J26</f>
        <v>90</v>
      </c>
      <c r="H26" s="9">
        <f>Лист1!L26</f>
        <v>212</v>
      </c>
      <c r="I26" s="9">
        <f>Лист1!N26</f>
        <v>210</v>
      </c>
      <c r="J26" s="16">
        <f>(G26+H26+I26)/2</f>
        <v>256</v>
      </c>
      <c r="K26" s="10">
        <f t="shared" si="2"/>
        <v>215.92833333333334</v>
      </c>
      <c r="L26" s="10">
        <v>203.85</v>
      </c>
    </row>
    <row r="27" spans="1:12" s="3" customFormat="1" ht="18" customHeight="1">
      <c r="A27" s="5" t="s">
        <v>27</v>
      </c>
      <c r="B27" s="8" t="s">
        <v>63</v>
      </c>
      <c r="C27" s="20">
        <f>Лист1!C27</f>
        <v>19.2</v>
      </c>
      <c r="D27" s="9">
        <f>Лист1!E27</f>
        <v>20.9</v>
      </c>
      <c r="E27" s="9">
        <f>Лист1!G27</f>
        <v>53.95</v>
      </c>
      <c r="F27" s="16">
        <f t="shared" si="0"/>
        <v>31.349999999999998</v>
      </c>
      <c r="G27" s="9">
        <f>Лист1!J27</f>
        <v>25</v>
      </c>
      <c r="H27" s="9">
        <f>Лист1!L27</f>
        <v>21</v>
      </c>
      <c r="I27" s="9">
        <f>Лист1!N27</f>
        <v>25</v>
      </c>
      <c r="J27" s="16">
        <f t="shared" si="1"/>
        <v>23.666666666666668</v>
      </c>
      <c r="K27" s="10">
        <f t="shared" si="2"/>
        <v>27.508333333333333</v>
      </c>
      <c r="L27" s="10">
        <v>64.72</v>
      </c>
    </row>
    <row r="28" spans="1:12" s="3" customFormat="1" ht="18.75">
      <c r="A28" s="5" t="s">
        <v>28</v>
      </c>
      <c r="B28" s="8" t="s">
        <v>109</v>
      </c>
      <c r="C28" s="20">
        <f>Лист1!C28</f>
        <v>32</v>
      </c>
      <c r="D28" s="9">
        <f>Лист1!E28</f>
        <v>28.9</v>
      </c>
      <c r="E28" s="9">
        <f>Лист1!G28</f>
        <v>21.95</v>
      </c>
      <c r="F28" s="16">
        <f t="shared" si="0"/>
        <v>27.616666666666664</v>
      </c>
      <c r="G28" s="9">
        <f>Лист1!J28</f>
        <v>34.55</v>
      </c>
      <c r="H28" s="9">
        <f>Лист1!L28</f>
        <v>36.67</v>
      </c>
      <c r="I28" s="9">
        <f>Лист1!N28</f>
        <v>36.66</v>
      </c>
      <c r="J28" s="16">
        <f t="shared" si="1"/>
        <v>35.96</v>
      </c>
      <c r="K28" s="10">
        <f t="shared" si="2"/>
        <v>31.788333333333334</v>
      </c>
      <c r="L28" s="10">
        <v>62.88</v>
      </c>
    </row>
    <row r="29" spans="1:12" s="3" customFormat="1" ht="21" customHeight="1">
      <c r="A29" s="5" t="s">
        <v>29</v>
      </c>
      <c r="B29" s="8" t="s">
        <v>110</v>
      </c>
      <c r="C29" s="20">
        <f>Лист1!C29</f>
        <v>34</v>
      </c>
      <c r="D29" s="9">
        <f>Лист1!E29</f>
        <v>41</v>
      </c>
      <c r="E29" s="9">
        <f>Лист1!G29</f>
        <v>41.58</v>
      </c>
      <c r="F29" s="16">
        <f t="shared" si="0"/>
        <v>38.86</v>
      </c>
      <c r="G29" s="9">
        <f>Лист1!J29</f>
        <v>60</v>
      </c>
      <c r="H29" s="9">
        <f>Лист1!L29</f>
        <v>48.64</v>
      </c>
      <c r="I29" s="9">
        <f>Лист1!N29</f>
        <v>0</v>
      </c>
      <c r="J29" s="16">
        <f t="shared" si="1"/>
        <v>36.21333333333333</v>
      </c>
      <c r="K29" s="10">
        <f t="shared" si="2"/>
        <v>37.53666666666666</v>
      </c>
      <c r="L29" s="10">
        <v>43.91</v>
      </c>
    </row>
    <row r="30" spans="1:12" s="3" customFormat="1" ht="18.75">
      <c r="A30" s="5">
        <v>3</v>
      </c>
      <c r="B30" s="8" t="s">
        <v>64</v>
      </c>
      <c r="C30" s="20">
        <f>Лист1!C30</f>
        <v>34.44</v>
      </c>
      <c r="D30" s="9">
        <f>Лист1!E30</f>
        <v>45.4</v>
      </c>
      <c r="E30" s="9">
        <f>Лист1!G30</f>
        <v>44.25</v>
      </c>
      <c r="F30" s="16">
        <f t="shared" si="0"/>
        <v>41.36333333333334</v>
      </c>
      <c r="G30" s="9">
        <f>Лист1!J30</f>
        <v>50</v>
      </c>
      <c r="H30" s="9">
        <f>Лист1!L30</f>
        <v>44.44</v>
      </c>
      <c r="I30" s="9">
        <f>Лист1!N30</f>
        <v>48</v>
      </c>
      <c r="J30" s="16">
        <f t="shared" si="1"/>
        <v>47.48</v>
      </c>
      <c r="K30" s="10">
        <f t="shared" si="2"/>
        <v>44.42166666666667</v>
      </c>
      <c r="L30" s="10">
        <v>43.56</v>
      </c>
    </row>
    <row r="31" spans="1:12" s="3" customFormat="1" ht="18.75">
      <c r="A31" s="5" t="s">
        <v>30</v>
      </c>
      <c r="B31" s="8" t="s">
        <v>65</v>
      </c>
      <c r="C31" s="20">
        <f>Лист1!C31</f>
        <v>257.89</v>
      </c>
      <c r="D31" s="9">
        <f>Лист1!E31</f>
        <v>370.45</v>
      </c>
      <c r="E31" s="9">
        <f>Лист1!G31</f>
        <v>322.5</v>
      </c>
      <c r="F31" s="16">
        <f t="shared" si="0"/>
        <v>316.94666666666666</v>
      </c>
      <c r="G31" s="9">
        <f>Лист1!J31</f>
        <v>0</v>
      </c>
      <c r="H31" s="9">
        <f>Лист1!L31</f>
        <v>144</v>
      </c>
      <c r="I31" s="9">
        <f>Лист1!N31</f>
        <v>192.85</v>
      </c>
      <c r="J31" s="16">
        <f>(G31+H31+I31)/2</f>
        <v>168.425</v>
      </c>
      <c r="K31" s="10">
        <f t="shared" si="2"/>
        <v>242.68583333333333</v>
      </c>
      <c r="L31" s="10">
        <v>248.04</v>
      </c>
    </row>
    <row r="32" spans="1:12" s="3" customFormat="1" ht="18.75">
      <c r="A32" s="5" t="s">
        <v>31</v>
      </c>
      <c r="B32" s="8" t="s">
        <v>66</v>
      </c>
      <c r="C32" s="20">
        <f>Лист1!C32</f>
        <v>443.89</v>
      </c>
      <c r="D32" s="9">
        <f>Лист1!E32</f>
        <v>503.33</v>
      </c>
      <c r="E32" s="9">
        <f>Лист1!G32</f>
        <v>552.86</v>
      </c>
      <c r="F32" s="16">
        <f t="shared" si="0"/>
        <v>500.02666666666664</v>
      </c>
      <c r="G32" s="9">
        <f>Лист1!J32</f>
        <v>250</v>
      </c>
      <c r="H32" s="9">
        <f>Лист1!L32</f>
        <v>365</v>
      </c>
      <c r="I32" s="9">
        <f>Лист1!N32</f>
        <v>335</v>
      </c>
      <c r="J32" s="16">
        <f t="shared" si="1"/>
        <v>316.6666666666667</v>
      </c>
      <c r="K32" s="10">
        <f t="shared" si="2"/>
        <v>408.3466666666667</v>
      </c>
      <c r="L32" s="10">
        <v>399.07</v>
      </c>
    </row>
    <row r="33" spans="1:12" s="3" customFormat="1" ht="18.75">
      <c r="A33" s="5" t="s">
        <v>32</v>
      </c>
      <c r="B33" s="8" t="s">
        <v>67</v>
      </c>
      <c r="C33" s="20">
        <f>Лист1!C33</f>
        <v>41.88</v>
      </c>
      <c r="D33" s="9">
        <f>Лист1!E33</f>
        <v>56.13</v>
      </c>
      <c r="E33" s="9">
        <f>Лист1!G33</f>
        <v>59.01</v>
      </c>
      <c r="F33" s="16">
        <f t="shared" si="0"/>
        <v>52.34</v>
      </c>
      <c r="G33" s="9">
        <f>Лист1!J33</f>
        <v>50</v>
      </c>
      <c r="H33" s="9">
        <f>Лист1!L33</f>
        <v>46.67</v>
      </c>
      <c r="I33" s="9">
        <f>Лист1!N33</f>
        <v>50</v>
      </c>
      <c r="J33" s="16">
        <f t="shared" si="1"/>
        <v>48.89000000000001</v>
      </c>
      <c r="K33" s="10">
        <f t="shared" si="2"/>
        <v>50.61500000000001</v>
      </c>
      <c r="L33" s="10">
        <v>49.97</v>
      </c>
    </row>
    <row r="34" spans="1:12" s="3" customFormat="1" ht="18.75">
      <c r="A34" s="5" t="s">
        <v>33</v>
      </c>
      <c r="B34" s="8" t="s">
        <v>68</v>
      </c>
      <c r="C34" s="20">
        <f>Лист1!C34</f>
        <v>142.5</v>
      </c>
      <c r="D34" s="9">
        <f>Лист1!E34</f>
        <v>83.75</v>
      </c>
      <c r="E34" s="9">
        <f>Лист1!G34</f>
        <v>125</v>
      </c>
      <c r="F34" s="16">
        <f t="shared" si="0"/>
        <v>117.08333333333333</v>
      </c>
      <c r="G34" s="9">
        <f>Лист1!J34</f>
        <v>200</v>
      </c>
      <c r="H34" s="9">
        <f>Лист1!L34</f>
        <v>115</v>
      </c>
      <c r="I34" s="9">
        <f>Лист1!N34</f>
        <v>162.5</v>
      </c>
      <c r="J34" s="16">
        <f t="shared" si="1"/>
        <v>159.16666666666666</v>
      </c>
      <c r="K34" s="10">
        <f t="shared" si="2"/>
        <v>138.125</v>
      </c>
      <c r="L34" s="10">
        <v>154.79</v>
      </c>
    </row>
    <row r="35" spans="1:12" s="3" customFormat="1" ht="18.75">
      <c r="A35" s="5" t="s">
        <v>34</v>
      </c>
      <c r="B35" s="8" t="s">
        <v>69</v>
      </c>
      <c r="C35" s="20">
        <f>Лист1!C35</f>
        <v>325.1</v>
      </c>
      <c r="D35" s="9">
        <f>Лист1!E35</f>
        <v>279.9</v>
      </c>
      <c r="E35" s="9">
        <f>Лист1!G35</f>
        <v>645</v>
      </c>
      <c r="F35" s="16">
        <f t="shared" si="0"/>
        <v>416.6666666666667</v>
      </c>
      <c r="G35" s="9">
        <f>Лист1!J35</f>
        <v>350</v>
      </c>
      <c r="H35" s="9">
        <f>Лист1!L35</f>
        <v>403</v>
      </c>
      <c r="I35" s="9">
        <f>Лист1!N35</f>
        <v>350</v>
      </c>
      <c r="J35" s="16">
        <f t="shared" si="1"/>
        <v>367.6666666666667</v>
      </c>
      <c r="K35" s="10">
        <f t="shared" si="2"/>
        <v>392.1666666666667</v>
      </c>
      <c r="L35" s="10">
        <v>343.11</v>
      </c>
    </row>
    <row r="36" spans="1:12" s="3" customFormat="1" ht="18.75">
      <c r="A36" s="5" t="s">
        <v>35</v>
      </c>
      <c r="B36" s="8" t="s">
        <v>70</v>
      </c>
      <c r="C36" s="20">
        <f>Лист1!C36</f>
        <v>27.7</v>
      </c>
      <c r="D36" s="9">
        <f>Лист1!E36</f>
        <v>16.9</v>
      </c>
      <c r="E36" s="9">
        <f>Лист1!G36</f>
        <v>17.65</v>
      </c>
      <c r="F36" s="16">
        <f t="shared" si="0"/>
        <v>20.749999999999996</v>
      </c>
      <c r="G36" s="9">
        <f>Лист1!J36</f>
        <v>20</v>
      </c>
      <c r="H36" s="9">
        <f>Лист1!L36</f>
        <v>19</v>
      </c>
      <c r="I36" s="9">
        <f>Лист1!N36</f>
        <v>20</v>
      </c>
      <c r="J36" s="16">
        <f t="shared" si="1"/>
        <v>19.666666666666668</v>
      </c>
      <c r="K36" s="10">
        <f t="shared" si="2"/>
        <v>20.208333333333332</v>
      </c>
      <c r="L36" s="10">
        <v>17.79</v>
      </c>
    </row>
    <row r="37" spans="1:12" s="3" customFormat="1" ht="18" customHeight="1">
      <c r="A37" s="5" t="s">
        <v>36</v>
      </c>
      <c r="B37" s="8" t="s">
        <v>71</v>
      </c>
      <c r="C37" s="20">
        <f>Лист1!C37</f>
        <v>17.3</v>
      </c>
      <c r="D37" s="9">
        <f>Лист1!E37</f>
        <v>13.9</v>
      </c>
      <c r="E37" s="9">
        <f>Лист1!G37</f>
        <v>18.55</v>
      </c>
      <c r="F37" s="16">
        <f t="shared" si="0"/>
        <v>16.583333333333332</v>
      </c>
      <c r="G37" s="9">
        <f>Лист1!J37</f>
        <v>15</v>
      </c>
      <c r="H37" s="9">
        <f>Лист1!L37</f>
        <v>12</v>
      </c>
      <c r="I37" s="9">
        <f>Лист1!N37</f>
        <v>20</v>
      </c>
      <c r="J37" s="16">
        <f t="shared" si="1"/>
        <v>15.666666666666666</v>
      </c>
      <c r="K37" s="10">
        <f t="shared" si="2"/>
        <v>16.125</v>
      </c>
      <c r="L37" s="10">
        <v>17.9</v>
      </c>
    </row>
    <row r="38" spans="1:12" s="3" customFormat="1" ht="18.75">
      <c r="A38" s="5" t="s">
        <v>37</v>
      </c>
      <c r="B38" s="8" t="s">
        <v>72</v>
      </c>
      <c r="C38" s="20">
        <f>Лист1!C38</f>
        <v>10.9</v>
      </c>
      <c r="D38" s="9">
        <f>Лист1!E38</f>
        <v>11.6</v>
      </c>
      <c r="E38" s="9">
        <f>Лист1!G38</f>
        <v>11.35</v>
      </c>
      <c r="F38" s="16">
        <f t="shared" si="0"/>
        <v>11.283333333333333</v>
      </c>
      <c r="G38" s="9">
        <f>Лист1!J38</f>
        <v>20</v>
      </c>
      <c r="H38" s="9">
        <f>Лист1!L38</f>
        <v>11</v>
      </c>
      <c r="I38" s="9">
        <f>Лист1!N38</f>
        <v>15</v>
      </c>
      <c r="J38" s="16">
        <f t="shared" si="1"/>
        <v>15.333333333333334</v>
      </c>
      <c r="K38" s="10">
        <f t="shared" si="2"/>
        <v>13.308333333333334</v>
      </c>
      <c r="L38" s="10">
        <v>19.2</v>
      </c>
    </row>
    <row r="39" spans="1:12" s="3" customFormat="1" ht="18.75">
      <c r="A39" s="5" t="s">
        <v>38</v>
      </c>
      <c r="B39" s="8" t="s">
        <v>73</v>
      </c>
      <c r="C39" s="20">
        <f>Лист1!C39</f>
        <v>15.8</v>
      </c>
      <c r="D39" s="9">
        <f>Лист1!E39</f>
        <v>11.9</v>
      </c>
      <c r="E39" s="9">
        <f>Лист1!G39</f>
        <v>15.55</v>
      </c>
      <c r="F39" s="16">
        <f t="shared" si="0"/>
        <v>14.416666666666666</v>
      </c>
      <c r="G39" s="9">
        <f>Лист1!J39</f>
        <v>25</v>
      </c>
      <c r="H39" s="9">
        <f>Лист1!L39</f>
        <v>11</v>
      </c>
      <c r="I39" s="9">
        <f>Лист1!N39</f>
        <v>30</v>
      </c>
      <c r="J39" s="16">
        <f t="shared" si="1"/>
        <v>22</v>
      </c>
      <c r="K39" s="10">
        <f t="shared" si="2"/>
        <v>18.208333333333332</v>
      </c>
      <c r="L39" s="10">
        <v>20.63</v>
      </c>
    </row>
    <row r="40" spans="1:12" s="3" customFormat="1" ht="18.75">
      <c r="A40" s="5" t="s">
        <v>39</v>
      </c>
      <c r="B40" s="8" t="s">
        <v>74</v>
      </c>
      <c r="C40" s="20">
        <f>Лист1!C40</f>
        <v>0</v>
      </c>
      <c r="D40" s="9">
        <f>Лист1!E40</f>
        <v>0</v>
      </c>
      <c r="E40" s="9">
        <f>Лист1!G40</f>
        <v>0</v>
      </c>
      <c r="F40" s="16">
        <f>(C40+D40+E40)/2</f>
        <v>0</v>
      </c>
      <c r="G40" s="9">
        <f>Лист1!J40</f>
        <v>0</v>
      </c>
      <c r="H40" s="9">
        <f>Лист1!L40</f>
        <v>156</v>
      </c>
      <c r="I40" s="9">
        <f>Лист1!N40</f>
        <v>140</v>
      </c>
      <c r="J40" s="16">
        <f t="shared" si="1"/>
        <v>98.66666666666667</v>
      </c>
      <c r="K40" s="10">
        <f t="shared" si="2"/>
        <v>49.333333333333336</v>
      </c>
      <c r="L40" s="10">
        <v>41.29</v>
      </c>
    </row>
    <row r="41" spans="1:12" s="3" customFormat="1" ht="18.75">
      <c r="A41" s="5" t="s">
        <v>40</v>
      </c>
      <c r="B41" s="8" t="s">
        <v>75</v>
      </c>
      <c r="C41" s="20">
        <f>Лист1!C41</f>
        <v>0</v>
      </c>
      <c r="D41" s="9">
        <f>Лист1!E41</f>
        <v>69.9</v>
      </c>
      <c r="E41" s="9">
        <f>Лист1!G41</f>
        <v>209</v>
      </c>
      <c r="F41" s="16">
        <f t="shared" si="0"/>
        <v>92.96666666666665</v>
      </c>
      <c r="G41" s="9">
        <f>Лист1!J41</f>
        <v>180</v>
      </c>
      <c r="H41" s="9">
        <f>Лист1!L41</f>
        <v>169</v>
      </c>
      <c r="I41" s="9">
        <f>Лист1!N41</f>
        <v>170</v>
      </c>
      <c r="J41" s="16">
        <f t="shared" si="1"/>
        <v>173</v>
      </c>
      <c r="K41" s="10">
        <f t="shared" si="2"/>
        <v>132.98333333333332</v>
      </c>
      <c r="L41" s="10">
        <v>42.69</v>
      </c>
    </row>
    <row r="42" spans="1:12" s="3" customFormat="1" ht="18.75">
      <c r="A42" s="5" t="s">
        <v>41</v>
      </c>
      <c r="B42" s="8" t="s">
        <v>76</v>
      </c>
      <c r="C42" s="20">
        <f>Лист1!C42</f>
        <v>139.7</v>
      </c>
      <c r="D42" s="9">
        <f>Лист1!E42</f>
        <v>28.8</v>
      </c>
      <c r="E42" s="9">
        <f>Лист1!G42</f>
        <v>126</v>
      </c>
      <c r="F42" s="16">
        <f t="shared" si="0"/>
        <v>98.16666666666667</v>
      </c>
      <c r="G42" s="9">
        <f>Лист1!J42</f>
        <v>0</v>
      </c>
      <c r="H42" s="9">
        <f>Лист1!L42</f>
        <v>0</v>
      </c>
      <c r="I42" s="9">
        <f>Лист1!N42</f>
        <v>0</v>
      </c>
      <c r="J42" s="16">
        <f>(G42+H42+I42)/2</f>
        <v>0</v>
      </c>
      <c r="K42" s="10">
        <f t="shared" si="2"/>
        <v>49.083333333333336</v>
      </c>
      <c r="L42" s="10"/>
    </row>
    <row r="43" spans="1:12" s="3" customFormat="1" ht="18.75">
      <c r="A43" s="5" t="s">
        <v>42</v>
      </c>
      <c r="B43" s="8" t="s">
        <v>77</v>
      </c>
      <c r="C43" s="20">
        <f>Лист1!C43</f>
        <v>66.4</v>
      </c>
      <c r="D43" s="9">
        <f>Лист1!E43</f>
        <v>44.9</v>
      </c>
      <c r="E43" s="9">
        <f>Лист1!G43</f>
        <v>56.95</v>
      </c>
      <c r="F43" s="16">
        <f t="shared" si="0"/>
        <v>56.083333333333336</v>
      </c>
      <c r="G43" s="9">
        <f>Лист1!J43</f>
        <v>60</v>
      </c>
      <c r="H43" s="9">
        <f>Лист1!L43</f>
        <v>0</v>
      </c>
      <c r="I43" s="9">
        <f>Лист1!N43</f>
        <v>65</v>
      </c>
      <c r="J43" s="16">
        <f>(G43+H43+I43)/2</f>
        <v>62.5</v>
      </c>
      <c r="K43" s="10">
        <f t="shared" si="2"/>
        <v>59.29166666666667</v>
      </c>
      <c r="L43" s="10">
        <v>60.5</v>
      </c>
    </row>
    <row r="44" spans="1:12" s="3" customFormat="1" ht="18.75">
      <c r="A44" s="5" t="s">
        <v>108</v>
      </c>
      <c r="B44" s="8" t="s">
        <v>78</v>
      </c>
      <c r="C44" s="20">
        <f>Лист1!C44</f>
        <v>45</v>
      </c>
      <c r="D44" s="9">
        <f>Лист1!E44</f>
        <v>52.9</v>
      </c>
      <c r="E44" s="9">
        <f>Лист1!G44</f>
        <v>49.95</v>
      </c>
      <c r="F44" s="16">
        <f t="shared" si="0"/>
        <v>49.28333333333334</v>
      </c>
      <c r="G44" s="9">
        <f>Лист1!J44</f>
        <v>0</v>
      </c>
      <c r="H44" s="9">
        <f>Лист1!L44</f>
        <v>0</v>
      </c>
      <c r="I44" s="9">
        <f>Лист1!N44</f>
        <v>0</v>
      </c>
      <c r="J44" s="16">
        <f>(G44+H44+I44)/1</f>
        <v>0</v>
      </c>
      <c r="K44" s="10">
        <f t="shared" si="2"/>
        <v>24.64166666666667</v>
      </c>
      <c r="L44" s="10">
        <v>70.71</v>
      </c>
    </row>
    <row r="45" spans="1:12" s="3" customFormat="1" ht="18.75">
      <c r="A45" s="5" t="s">
        <v>43</v>
      </c>
      <c r="B45" s="8" t="s">
        <v>79</v>
      </c>
      <c r="C45" s="20">
        <f>Лист1!C45</f>
        <v>238</v>
      </c>
      <c r="D45" s="9">
        <f>Лист1!E45</f>
        <v>84.9</v>
      </c>
      <c r="E45" s="9">
        <f>Лист1!G45</f>
        <v>0</v>
      </c>
      <c r="F45" s="16">
        <f t="shared" si="0"/>
        <v>107.63333333333333</v>
      </c>
      <c r="G45" s="9">
        <f>Лист1!J45</f>
        <v>0</v>
      </c>
      <c r="H45" s="9">
        <f>Лист1!L45</f>
        <v>0</v>
      </c>
      <c r="I45" s="9">
        <f>Лист1!N45</f>
        <v>0</v>
      </c>
      <c r="J45" s="16">
        <f>(G45+H45+I45)/1</f>
        <v>0</v>
      </c>
      <c r="K45" s="10">
        <f t="shared" si="2"/>
        <v>53.81666666666666</v>
      </c>
      <c r="L45" s="10">
        <v>147.38</v>
      </c>
    </row>
    <row r="46" spans="1:12" s="3" customFormat="1" ht="18.75">
      <c r="A46" s="5" t="s">
        <v>44</v>
      </c>
      <c r="B46" s="8" t="s">
        <v>80</v>
      </c>
      <c r="C46" s="20">
        <f>Лист1!C46</f>
        <v>47</v>
      </c>
      <c r="D46" s="9">
        <f>Лист1!E46</f>
        <v>93.9</v>
      </c>
      <c r="E46" s="9">
        <f>Лист1!G46</f>
        <v>63.9</v>
      </c>
      <c r="F46" s="16">
        <f t="shared" si="0"/>
        <v>68.26666666666667</v>
      </c>
      <c r="G46" s="9">
        <f>Лист1!J46</f>
        <v>0</v>
      </c>
      <c r="H46" s="9">
        <f>Лист1!L46</f>
        <v>147</v>
      </c>
      <c r="I46" s="9">
        <f>Лист1!N46</f>
        <v>100</v>
      </c>
      <c r="J46" s="16">
        <f>(G46+H46+I46)/2</f>
        <v>123.5</v>
      </c>
      <c r="K46" s="10">
        <f t="shared" si="2"/>
        <v>95.88333333333333</v>
      </c>
      <c r="L46" s="10">
        <v>95.5</v>
      </c>
    </row>
    <row r="47" spans="1:12" s="3" customFormat="1" ht="18.75">
      <c r="A47" s="5" t="s">
        <v>45</v>
      </c>
      <c r="B47" s="8" t="s">
        <v>81</v>
      </c>
      <c r="C47" s="20">
        <f>Лист1!C47</f>
        <v>68.9</v>
      </c>
      <c r="D47" s="9">
        <f>Лист1!E47</f>
        <v>149.9</v>
      </c>
      <c r="E47" s="9">
        <f>Лист1!G47</f>
        <v>67.65</v>
      </c>
      <c r="F47" s="16">
        <f>(C47+D47+E47)/2</f>
        <v>143.22500000000002</v>
      </c>
      <c r="G47" s="9">
        <f>Лист1!J47</f>
        <v>95</v>
      </c>
      <c r="H47" s="9">
        <f>Лист1!L47</f>
        <v>97</v>
      </c>
      <c r="I47" s="9">
        <f>Лист1!N47</f>
        <v>80</v>
      </c>
      <c r="J47" s="16">
        <f>(G47+H47+I47)/1</f>
        <v>272</v>
      </c>
      <c r="K47" s="10">
        <f t="shared" si="2"/>
        <v>207.6125</v>
      </c>
      <c r="L47" s="10"/>
    </row>
    <row r="48" spans="1:12" s="3" customFormat="1" ht="18.75">
      <c r="A48" s="5" t="s">
        <v>46</v>
      </c>
      <c r="B48" s="8" t="s">
        <v>82</v>
      </c>
      <c r="C48" s="20">
        <f>Лист1!C48</f>
        <v>61.5</v>
      </c>
      <c r="D48" s="9">
        <f>Лист1!E48</f>
        <v>52.9</v>
      </c>
      <c r="E48" s="9">
        <f>Лист1!G48</f>
        <v>65.9</v>
      </c>
      <c r="F48" s="16">
        <f t="shared" si="0"/>
        <v>60.1</v>
      </c>
      <c r="G48" s="9">
        <f>Лист1!J48</f>
        <v>70</v>
      </c>
      <c r="H48" s="9">
        <f>Лист1!L48</f>
        <v>67</v>
      </c>
      <c r="I48" s="9">
        <f>Лист1!N48</f>
        <v>70</v>
      </c>
      <c r="J48" s="16">
        <f>(G48+H48+I48)/1</f>
        <v>207</v>
      </c>
      <c r="K48" s="10">
        <f t="shared" si="2"/>
        <v>133.55</v>
      </c>
      <c r="L48" s="10">
        <v>49.78</v>
      </c>
    </row>
    <row r="49" spans="1:12" s="3" customFormat="1" ht="18.75">
      <c r="A49" s="74" t="s">
        <v>112</v>
      </c>
      <c r="B49" s="75"/>
      <c r="C49" s="17"/>
      <c r="D49" s="17"/>
      <c r="E49" s="18"/>
      <c r="F49" s="19">
        <f>F9+F10+F11+F12+F13+F14+F15+F16+F17+F18+F19+F20+F21+F22+F23+F24+F25+F26+F27+F28+F29+F30+F31+F32+F33+F34+F35+F36+F37+F38+F39+F40+F41+F42+F43+F44+F45+F46+F47+F48</f>
        <v>5146.171666666668</v>
      </c>
      <c r="G49" s="17"/>
      <c r="H49" s="17"/>
      <c r="I49" s="17"/>
      <c r="J49" s="16">
        <f>J9+J10+J11+J12+J13+J14+J15+J16+J17+J18+J19+J20+J21+J22+J23+J24+J25+J26+J27+J28+J29+J30+J31+J32+J33+J34+J35+J36+J37+J38+J39+J40+J41+J42+J43+J44+J45+J46+J47+J48</f>
        <v>4468.811666666666</v>
      </c>
      <c r="K49" s="10">
        <f t="shared" si="2"/>
        <v>4807.491666666667</v>
      </c>
      <c r="L49" s="10">
        <v>5779.38</v>
      </c>
    </row>
    <row r="50" spans="2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0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sheetProtection/>
  <mergeCells count="15">
    <mergeCell ref="A49:B49"/>
    <mergeCell ref="J6:J8"/>
    <mergeCell ref="D6:D7"/>
    <mergeCell ref="E6:E7"/>
    <mergeCell ref="F6:F8"/>
    <mergeCell ref="G6:G7"/>
    <mergeCell ref="H6:H7"/>
    <mergeCell ref="I6:I7"/>
    <mergeCell ref="A1:J1"/>
    <mergeCell ref="A2:J2"/>
    <mergeCell ref="A4:A8"/>
    <mergeCell ref="B4:B8"/>
    <mergeCell ref="C4:F5"/>
    <mergeCell ref="G4:J5"/>
    <mergeCell ref="C6:C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4"/>
  <sheetViews>
    <sheetView zoomScale="70" zoomScaleNormal="70" zoomScalePageLayoutView="0" workbookViewId="0" topLeftCell="A1">
      <selection activeCell="B9" sqref="B9"/>
    </sheetView>
  </sheetViews>
  <sheetFormatPr defaultColWidth="9.140625" defaultRowHeight="15"/>
  <cols>
    <col min="1" max="1" width="5.57421875" style="2" customWidth="1"/>
    <col min="2" max="2" width="53.140625" style="2" customWidth="1"/>
    <col min="3" max="3" width="0.13671875" style="6" hidden="1" customWidth="1"/>
    <col min="4" max="6" width="9.00390625" style="6" hidden="1" customWidth="1"/>
    <col min="7" max="7" width="9.140625" style="6" hidden="1" customWidth="1"/>
    <col min="8" max="8" width="8.7109375" style="6" hidden="1" customWidth="1"/>
    <col min="9" max="9" width="9.57421875" style="6" hidden="1" customWidth="1"/>
    <col min="10" max="10" width="9.140625" style="6" hidden="1" customWidth="1"/>
    <col min="11" max="11" width="8.7109375" style="2" hidden="1" customWidth="1"/>
    <col min="12" max="12" width="10.57421875" style="2" hidden="1" customWidth="1"/>
    <col min="13" max="13" width="2.57421875" style="2" hidden="1" customWidth="1"/>
    <col min="14" max="17" width="9.57421875" style="2" hidden="1" customWidth="1"/>
    <col min="18" max="18" width="0.13671875" style="2" customWidth="1"/>
    <col min="19" max="21" width="10.421875" style="2" hidden="1" customWidth="1"/>
    <col min="22" max="22" width="10.421875" style="2" customWidth="1"/>
    <col min="23" max="23" width="12.00390625" style="2" customWidth="1"/>
    <col min="24" max="16384" width="9.140625" style="2" customWidth="1"/>
  </cols>
  <sheetData>
    <row r="1" spans="1:24" ht="18.75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"/>
    </row>
    <row r="2" spans="1:24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4"/>
    </row>
    <row r="3" spans="1:24" ht="16.5">
      <c r="A3" s="4"/>
      <c r="B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18.75" customHeight="1">
      <c r="A4" s="65" t="s">
        <v>2</v>
      </c>
      <c r="B4" s="66" t="s">
        <v>160</v>
      </c>
      <c r="C4" s="68" t="s">
        <v>0</v>
      </c>
      <c r="D4" s="69"/>
      <c r="E4" s="69"/>
      <c r="F4" s="68" t="s">
        <v>3</v>
      </c>
      <c r="G4" s="69"/>
      <c r="H4" s="69"/>
      <c r="I4" s="79" t="s">
        <v>4</v>
      </c>
      <c r="J4" s="79"/>
      <c r="K4" s="79"/>
      <c r="L4" s="79" t="s">
        <v>5</v>
      </c>
      <c r="M4" s="79"/>
      <c r="N4" s="79"/>
      <c r="O4" s="79"/>
      <c r="P4" s="79"/>
      <c r="Q4" s="79"/>
      <c r="R4" s="68"/>
      <c r="S4" s="69"/>
      <c r="T4" s="69"/>
      <c r="U4" s="69"/>
      <c r="V4" s="69"/>
      <c r="W4" s="70"/>
      <c r="X4" s="6"/>
      <c r="Y4" s="6"/>
      <c r="Z4" s="4"/>
    </row>
    <row r="5" spans="1:26" ht="16.5" customHeight="1">
      <c r="A5" s="65"/>
      <c r="B5" s="66"/>
      <c r="C5" s="71"/>
      <c r="D5" s="72"/>
      <c r="E5" s="72"/>
      <c r="F5" s="71"/>
      <c r="G5" s="72"/>
      <c r="H5" s="72"/>
      <c r="I5" s="79"/>
      <c r="J5" s="79"/>
      <c r="K5" s="79"/>
      <c r="L5" s="79"/>
      <c r="M5" s="79"/>
      <c r="N5" s="79"/>
      <c r="O5" s="79"/>
      <c r="P5" s="79"/>
      <c r="Q5" s="79"/>
      <c r="R5" s="71"/>
      <c r="S5" s="72"/>
      <c r="T5" s="72"/>
      <c r="U5" s="72"/>
      <c r="V5" s="72"/>
      <c r="W5" s="73"/>
      <c r="X5" s="6"/>
      <c r="Y5" s="6"/>
      <c r="Z5" s="4"/>
    </row>
    <row r="6" spans="1:26" ht="18.75" customHeight="1">
      <c r="A6" s="65"/>
      <c r="B6" s="67"/>
      <c r="C6" s="86" t="s">
        <v>95</v>
      </c>
      <c r="D6" s="65" t="s">
        <v>96</v>
      </c>
      <c r="E6" s="65" t="s">
        <v>97</v>
      </c>
      <c r="F6" s="92" t="s">
        <v>105</v>
      </c>
      <c r="G6" s="65" t="s">
        <v>106</v>
      </c>
      <c r="H6" s="65" t="s">
        <v>107</v>
      </c>
      <c r="I6" s="88" t="s">
        <v>98</v>
      </c>
      <c r="J6" s="90" t="s">
        <v>99</v>
      </c>
      <c r="K6" s="90" t="s">
        <v>100</v>
      </c>
      <c r="L6" s="91" t="s">
        <v>104</v>
      </c>
      <c r="M6" s="91"/>
      <c r="N6" s="90" t="s">
        <v>114</v>
      </c>
      <c r="O6" s="90" t="s">
        <v>102</v>
      </c>
      <c r="P6" s="90" t="s">
        <v>113</v>
      </c>
      <c r="Q6" s="90" t="s">
        <v>103</v>
      </c>
      <c r="R6" s="91"/>
      <c r="S6" s="91"/>
      <c r="T6" s="23"/>
      <c r="U6" s="23"/>
      <c r="V6" s="76" t="s">
        <v>117</v>
      </c>
      <c r="W6" s="94" t="s">
        <v>116</v>
      </c>
      <c r="X6" s="6"/>
      <c r="Y6" s="6"/>
      <c r="Z6" s="4"/>
    </row>
    <row r="7" spans="1:26" ht="18.75" customHeight="1">
      <c r="A7" s="65"/>
      <c r="B7" s="67"/>
      <c r="C7" s="87"/>
      <c r="D7" s="65"/>
      <c r="E7" s="65"/>
      <c r="F7" s="93"/>
      <c r="G7" s="65"/>
      <c r="H7" s="65"/>
      <c r="I7" s="89"/>
      <c r="J7" s="90"/>
      <c r="K7" s="90"/>
      <c r="L7" s="91"/>
      <c r="M7" s="91"/>
      <c r="N7" s="90"/>
      <c r="O7" s="90"/>
      <c r="P7" s="90"/>
      <c r="Q7" s="90"/>
      <c r="R7" s="91"/>
      <c r="S7" s="91"/>
      <c r="T7" s="24"/>
      <c r="U7" s="24"/>
      <c r="V7" s="77"/>
      <c r="W7" s="95"/>
      <c r="X7" s="6"/>
      <c r="Y7" s="6"/>
      <c r="Z7" s="4"/>
    </row>
    <row r="8" spans="1:26" ht="42" customHeight="1">
      <c r="A8" s="65"/>
      <c r="B8" s="67"/>
      <c r="C8" s="7" t="s">
        <v>87</v>
      </c>
      <c r="D8" s="22" t="s">
        <v>84</v>
      </c>
      <c r="E8" s="22" t="s">
        <v>84</v>
      </c>
      <c r="F8" s="22" t="s">
        <v>84</v>
      </c>
      <c r="G8" s="22" t="s">
        <v>84</v>
      </c>
      <c r="H8" s="22" t="s">
        <v>84</v>
      </c>
      <c r="I8" s="22" t="s">
        <v>84</v>
      </c>
      <c r="J8" s="22" t="s">
        <v>84</v>
      </c>
      <c r="K8" s="22" t="s">
        <v>84</v>
      </c>
      <c r="L8" s="22" t="s">
        <v>84</v>
      </c>
      <c r="M8" s="22" t="s">
        <v>85</v>
      </c>
      <c r="N8" s="22" t="s">
        <v>84</v>
      </c>
      <c r="O8" s="22" t="s">
        <v>84</v>
      </c>
      <c r="P8" s="22" t="s">
        <v>84</v>
      </c>
      <c r="Q8" s="22" t="s">
        <v>84</v>
      </c>
      <c r="R8" s="22" t="s">
        <v>118</v>
      </c>
      <c r="S8" s="22" t="s">
        <v>119</v>
      </c>
      <c r="T8" s="22" t="s">
        <v>120</v>
      </c>
      <c r="U8" s="22" t="s">
        <v>121</v>
      </c>
      <c r="V8" s="78"/>
      <c r="W8" s="96"/>
      <c r="X8" s="6"/>
      <c r="Y8" s="6"/>
      <c r="Z8" s="4"/>
    </row>
    <row r="9" spans="1:25" s="3" customFormat="1" ht="18.75">
      <c r="A9" s="5" t="s">
        <v>8</v>
      </c>
      <c r="B9" s="8" t="s">
        <v>7</v>
      </c>
      <c r="C9" s="9">
        <v>26.47</v>
      </c>
      <c r="D9" s="9">
        <v>20.9</v>
      </c>
      <c r="E9" s="9">
        <v>20.9</v>
      </c>
      <c r="F9" s="9">
        <v>34.49</v>
      </c>
      <c r="G9" s="9">
        <v>35.04</v>
      </c>
      <c r="H9" s="9">
        <v>33.95</v>
      </c>
      <c r="I9" s="9">
        <v>36</v>
      </c>
      <c r="J9" s="9">
        <v>35</v>
      </c>
      <c r="K9" s="9">
        <v>35.9</v>
      </c>
      <c r="L9" s="9"/>
      <c r="M9" s="9"/>
      <c r="N9" s="14">
        <v>34</v>
      </c>
      <c r="O9" s="14">
        <v>38</v>
      </c>
      <c r="P9" s="9">
        <v>38</v>
      </c>
      <c r="Q9" s="14">
        <v>35</v>
      </c>
      <c r="R9" s="9">
        <f>(C9+D9+E9)/3</f>
        <v>22.756666666666664</v>
      </c>
      <c r="S9" s="9">
        <f>(F9+G9+H9)/3</f>
        <v>34.49333333333333</v>
      </c>
      <c r="T9" s="9">
        <f>(I9+J9+K9)/3</f>
        <v>35.63333333333333</v>
      </c>
      <c r="U9" s="9">
        <f>(N9+O9+P9+Q9)/4</f>
        <v>36.25</v>
      </c>
      <c r="V9" s="9">
        <f>(R9+S9+T9+U9)/4</f>
        <v>32.28333333333333</v>
      </c>
      <c r="W9" s="26" t="s">
        <v>123</v>
      </c>
      <c r="X9" s="10"/>
      <c r="Y9" s="10"/>
    </row>
    <row r="10" spans="1:25" s="3" customFormat="1" ht="18.75">
      <c r="A10" s="5" t="s">
        <v>9</v>
      </c>
      <c r="B10" s="8" t="s">
        <v>10</v>
      </c>
      <c r="C10" s="13">
        <v>35.12</v>
      </c>
      <c r="D10" s="11">
        <v>34.9</v>
      </c>
      <c r="E10" s="11">
        <v>36.27</v>
      </c>
      <c r="F10" s="11">
        <v>54.78</v>
      </c>
      <c r="G10" s="11">
        <v>56.94</v>
      </c>
      <c r="H10" s="11">
        <v>56</v>
      </c>
      <c r="I10" s="11">
        <v>55</v>
      </c>
      <c r="J10" s="11">
        <v>57</v>
      </c>
      <c r="K10" s="11">
        <v>56</v>
      </c>
      <c r="L10" s="11"/>
      <c r="M10" s="11"/>
      <c r="N10" s="13">
        <v>53</v>
      </c>
      <c r="O10" s="13">
        <v>53</v>
      </c>
      <c r="P10" s="11"/>
      <c r="Q10" s="13">
        <v>55.9</v>
      </c>
      <c r="R10" s="9">
        <f aca="true" t="shared" si="0" ref="R10:R48">(C10+D10+E10)/3</f>
        <v>35.43</v>
      </c>
      <c r="S10" s="9">
        <f aca="true" t="shared" si="1" ref="S10:S41">(F10+G10+H10)/3</f>
        <v>55.906666666666666</v>
      </c>
      <c r="T10" s="9">
        <f aca="true" t="shared" si="2" ref="T10:T48">(I10+J10+K10)/3</f>
        <v>56</v>
      </c>
      <c r="U10" s="9">
        <f>(N10+O10+P10+Q10)/3</f>
        <v>53.96666666666667</v>
      </c>
      <c r="V10" s="9">
        <f aca="true" t="shared" si="3" ref="V10:V49">(R10+S10+T10+U10)/4</f>
        <v>50.325833333333335</v>
      </c>
      <c r="W10" s="26" t="s">
        <v>124</v>
      </c>
      <c r="X10" s="10"/>
      <c r="Y10" s="10"/>
    </row>
    <row r="11" spans="1:25" s="3" customFormat="1" ht="18.75">
      <c r="A11" s="5" t="s">
        <v>11</v>
      </c>
      <c r="B11" s="8" t="s">
        <v>47</v>
      </c>
      <c r="C11" s="13">
        <v>84.25</v>
      </c>
      <c r="D11" s="11">
        <v>74.88</v>
      </c>
      <c r="E11" s="11">
        <v>81.13</v>
      </c>
      <c r="F11" s="11">
        <v>80</v>
      </c>
      <c r="G11" s="11">
        <v>82</v>
      </c>
      <c r="H11" s="11">
        <v>84</v>
      </c>
      <c r="I11" s="11">
        <v>81</v>
      </c>
      <c r="J11" s="11">
        <v>86</v>
      </c>
      <c r="K11" s="11"/>
      <c r="L11" s="11"/>
      <c r="M11" s="11"/>
      <c r="N11" s="11">
        <v>79</v>
      </c>
      <c r="O11" s="11">
        <v>101.2</v>
      </c>
      <c r="P11" s="11"/>
      <c r="Q11" s="21"/>
      <c r="R11" s="9">
        <f t="shared" si="0"/>
        <v>80.08666666666666</v>
      </c>
      <c r="S11" s="9">
        <f t="shared" si="1"/>
        <v>82</v>
      </c>
      <c r="T11" s="9">
        <f>(I11+J11+K11)/2</f>
        <v>83.5</v>
      </c>
      <c r="U11" s="9">
        <f>(N11+O11+P11+Q11)/2</f>
        <v>90.1</v>
      </c>
      <c r="V11" s="9">
        <f t="shared" si="3"/>
        <v>83.92166666666665</v>
      </c>
      <c r="W11" s="26" t="s">
        <v>125</v>
      </c>
      <c r="X11" s="10"/>
      <c r="Y11" s="10"/>
    </row>
    <row r="12" spans="1:25" s="3" customFormat="1" ht="18.75">
      <c r="A12" s="5" t="s">
        <v>12</v>
      </c>
      <c r="B12" s="8" t="s">
        <v>48</v>
      </c>
      <c r="C12" s="11">
        <v>34.59</v>
      </c>
      <c r="D12" s="11">
        <v>27.9</v>
      </c>
      <c r="E12" s="11">
        <v>30.63</v>
      </c>
      <c r="F12" s="11">
        <v>48</v>
      </c>
      <c r="G12" s="11">
        <v>33</v>
      </c>
      <c r="H12" s="11">
        <v>35</v>
      </c>
      <c r="I12" s="11">
        <v>39.45</v>
      </c>
      <c r="J12" s="11">
        <v>41</v>
      </c>
      <c r="K12" s="11">
        <v>35</v>
      </c>
      <c r="L12" s="11"/>
      <c r="M12" s="11"/>
      <c r="N12" s="13">
        <v>36</v>
      </c>
      <c r="O12" s="13">
        <v>39</v>
      </c>
      <c r="P12" s="11">
        <v>41</v>
      </c>
      <c r="Q12" s="13">
        <v>41</v>
      </c>
      <c r="R12" s="9">
        <f t="shared" si="0"/>
        <v>31.040000000000003</v>
      </c>
      <c r="S12" s="9">
        <f t="shared" si="1"/>
        <v>38.666666666666664</v>
      </c>
      <c r="T12" s="9">
        <f t="shared" si="2"/>
        <v>38.483333333333334</v>
      </c>
      <c r="U12" s="9">
        <f aca="true" t="shared" si="4" ref="U12:U48">(N12+O12+P12+Q12)/4</f>
        <v>39.25</v>
      </c>
      <c r="V12" s="9">
        <f t="shared" si="3"/>
        <v>36.86</v>
      </c>
      <c r="W12" s="26" t="s">
        <v>126</v>
      </c>
      <c r="X12" s="10"/>
      <c r="Y12" s="10"/>
    </row>
    <row r="13" spans="1:25" s="3" customFormat="1" ht="18.75">
      <c r="A13" s="5" t="s">
        <v>13</v>
      </c>
      <c r="B13" s="8" t="s">
        <v>49</v>
      </c>
      <c r="C13" s="13">
        <v>68.9</v>
      </c>
      <c r="D13" s="13">
        <v>82.24</v>
      </c>
      <c r="E13" s="13">
        <v>77.67</v>
      </c>
      <c r="F13" s="11">
        <v>88</v>
      </c>
      <c r="G13" s="13">
        <v>90</v>
      </c>
      <c r="H13" s="11">
        <v>88</v>
      </c>
      <c r="I13" s="11">
        <v>79</v>
      </c>
      <c r="J13" s="13">
        <v>86</v>
      </c>
      <c r="K13" s="11">
        <v>86</v>
      </c>
      <c r="L13" s="11"/>
      <c r="M13" s="11"/>
      <c r="N13" s="13">
        <v>83</v>
      </c>
      <c r="O13" s="13">
        <v>87</v>
      </c>
      <c r="P13" s="11">
        <v>79</v>
      </c>
      <c r="Q13" s="13">
        <v>81</v>
      </c>
      <c r="R13" s="9">
        <f t="shared" si="0"/>
        <v>76.27</v>
      </c>
      <c r="S13" s="9">
        <f t="shared" si="1"/>
        <v>88.66666666666667</v>
      </c>
      <c r="T13" s="9">
        <f t="shared" si="2"/>
        <v>83.66666666666667</v>
      </c>
      <c r="U13" s="9">
        <f t="shared" si="4"/>
        <v>82.5</v>
      </c>
      <c r="V13" s="9">
        <f t="shared" si="3"/>
        <v>82.77583333333334</v>
      </c>
      <c r="W13" s="26" t="s">
        <v>127</v>
      </c>
      <c r="X13" s="10"/>
      <c r="Y13" s="10"/>
    </row>
    <row r="14" spans="1:25" s="3" customFormat="1" ht="18.75">
      <c r="A14" s="5" t="s">
        <v>14</v>
      </c>
      <c r="B14" s="8" t="s">
        <v>50</v>
      </c>
      <c r="C14" s="13">
        <v>52</v>
      </c>
      <c r="D14" s="11">
        <v>42.9</v>
      </c>
      <c r="E14" s="11">
        <v>49.05</v>
      </c>
      <c r="F14" s="11">
        <v>58</v>
      </c>
      <c r="G14" s="13">
        <v>60</v>
      </c>
      <c r="H14" s="11">
        <v>58</v>
      </c>
      <c r="I14" s="11">
        <v>46</v>
      </c>
      <c r="J14" s="13">
        <v>59</v>
      </c>
      <c r="K14" s="11">
        <v>61</v>
      </c>
      <c r="L14" s="11"/>
      <c r="M14" s="11"/>
      <c r="N14" s="13">
        <v>59</v>
      </c>
      <c r="O14" s="13">
        <v>54</v>
      </c>
      <c r="P14" s="11">
        <v>60</v>
      </c>
      <c r="Q14" s="13">
        <v>59</v>
      </c>
      <c r="R14" s="9">
        <f t="shared" si="0"/>
        <v>47.98333333333333</v>
      </c>
      <c r="S14" s="9">
        <f t="shared" si="1"/>
        <v>58.666666666666664</v>
      </c>
      <c r="T14" s="9">
        <f t="shared" si="2"/>
        <v>55.333333333333336</v>
      </c>
      <c r="U14" s="9">
        <f t="shared" si="4"/>
        <v>58</v>
      </c>
      <c r="V14" s="9">
        <f t="shared" si="3"/>
        <v>54.99583333333333</v>
      </c>
      <c r="W14" s="26" t="s">
        <v>128</v>
      </c>
      <c r="X14" s="10"/>
      <c r="Y14" s="10"/>
    </row>
    <row r="15" spans="1:25" s="3" customFormat="1" ht="18" customHeight="1">
      <c r="A15" s="5" t="s">
        <v>15</v>
      </c>
      <c r="B15" s="8" t="s">
        <v>51</v>
      </c>
      <c r="C15" s="11">
        <v>8.1</v>
      </c>
      <c r="D15" s="13">
        <v>6.9</v>
      </c>
      <c r="E15" s="13">
        <v>12.12</v>
      </c>
      <c r="F15" s="11">
        <v>20</v>
      </c>
      <c r="G15" s="13">
        <v>15</v>
      </c>
      <c r="H15" s="11">
        <v>18</v>
      </c>
      <c r="I15" s="11">
        <v>18</v>
      </c>
      <c r="J15" s="13">
        <v>15</v>
      </c>
      <c r="K15" s="11">
        <v>18</v>
      </c>
      <c r="L15" s="11"/>
      <c r="M15" s="11"/>
      <c r="N15" s="11">
        <v>16</v>
      </c>
      <c r="O15" s="11">
        <v>14</v>
      </c>
      <c r="P15" s="11">
        <v>19</v>
      </c>
      <c r="Q15" s="13">
        <v>18</v>
      </c>
      <c r="R15" s="9">
        <f t="shared" si="0"/>
        <v>9.04</v>
      </c>
      <c r="S15" s="9">
        <f t="shared" si="1"/>
        <v>17.666666666666668</v>
      </c>
      <c r="T15" s="9">
        <f t="shared" si="2"/>
        <v>17</v>
      </c>
      <c r="U15" s="9">
        <f t="shared" si="4"/>
        <v>16.75</v>
      </c>
      <c r="V15" s="9">
        <f t="shared" si="3"/>
        <v>15.114166666666666</v>
      </c>
      <c r="W15" s="26" t="s">
        <v>129</v>
      </c>
      <c r="X15" s="10"/>
      <c r="Y15" s="10"/>
    </row>
    <row r="16" spans="1:25" s="3" customFormat="1" ht="18.75">
      <c r="A16" s="5" t="s">
        <v>16</v>
      </c>
      <c r="B16" s="8" t="s">
        <v>52</v>
      </c>
      <c r="C16" s="13">
        <v>354.25</v>
      </c>
      <c r="D16" s="11">
        <v>279</v>
      </c>
      <c r="E16" s="11">
        <v>359.6</v>
      </c>
      <c r="F16" s="11">
        <v>289</v>
      </c>
      <c r="G16" s="11">
        <v>369</v>
      </c>
      <c r="H16" s="11">
        <v>352</v>
      </c>
      <c r="I16" s="11">
        <v>315</v>
      </c>
      <c r="J16" s="11">
        <v>356</v>
      </c>
      <c r="K16" s="11">
        <v>352</v>
      </c>
      <c r="L16" s="11"/>
      <c r="M16" s="11"/>
      <c r="N16" s="11">
        <v>417</v>
      </c>
      <c r="O16" s="11">
        <v>420</v>
      </c>
      <c r="P16" s="11">
        <v>620</v>
      </c>
      <c r="Q16" s="13">
        <v>369</v>
      </c>
      <c r="R16" s="9">
        <f t="shared" si="0"/>
        <v>330.95</v>
      </c>
      <c r="S16" s="9">
        <f t="shared" si="1"/>
        <v>336.6666666666667</v>
      </c>
      <c r="T16" s="9">
        <f t="shared" si="2"/>
        <v>341</v>
      </c>
      <c r="U16" s="9">
        <f t="shared" si="4"/>
        <v>456.5</v>
      </c>
      <c r="V16" s="9">
        <f t="shared" si="3"/>
        <v>366.2791666666667</v>
      </c>
      <c r="W16" s="26" t="s">
        <v>130</v>
      </c>
      <c r="X16" s="10"/>
      <c r="Y16" s="10"/>
    </row>
    <row r="17" spans="1:25" s="3" customFormat="1" ht="18.75">
      <c r="A17" s="5" t="s">
        <v>17</v>
      </c>
      <c r="B17" s="8" t="s">
        <v>53</v>
      </c>
      <c r="C17" s="11">
        <v>54</v>
      </c>
      <c r="D17" s="11">
        <v>39.9</v>
      </c>
      <c r="E17" s="11">
        <v>27.95</v>
      </c>
      <c r="F17" s="11"/>
      <c r="G17" s="11">
        <v>50</v>
      </c>
      <c r="H17" s="11">
        <v>55</v>
      </c>
      <c r="I17" s="11">
        <v>44</v>
      </c>
      <c r="J17" s="11">
        <v>52</v>
      </c>
      <c r="K17" s="11">
        <v>55</v>
      </c>
      <c r="L17" s="11"/>
      <c r="M17" s="11"/>
      <c r="N17" s="11">
        <v>44</v>
      </c>
      <c r="O17" s="11"/>
      <c r="P17" s="11">
        <v>60</v>
      </c>
      <c r="Q17" s="13">
        <v>51</v>
      </c>
      <c r="R17" s="9">
        <f t="shared" si="0"/>
        <v>40.61666666666667</v>
      </c>
      <c r="S17" s="9">
        <f>(F17+G17+H17)/2</f>
        <v>52.5</v>
      </c>
      <c r="T17" s="9">
        <f t="shared" si="2"/>
        <v>50.333333333333336</v>
      </c>
      <c r="U17" s="9">
        <f>(N17+O17+P17+Q17)/3</f>
        <v>51.666666666666664</v>
      </c>
      <c r="V17" s="9">
        <f t="shared" si="3"/>
        <v>48.77916666666667</v>
      </c>
      <c r="W17" s="26"/>
      <c r="X17" s="10"/>
      <c r="Y17" s="10"/>
    </row>
    <row r="18" spans="1:25" s="3" customFormat="1" ht="18.75">
      <c r="A18" s="5" t="s">
        <v>18</v>
      </c>
      <c r="B18" s="8" t="s">
        <v>54</v>
      </c>
      <c r="C18" s="11">
        <v>107.5</v>
      </c>
      <c r="D18" s="11">
        <v>159.75</v>
      </c>
      <c r="E18" s="11">
        <v>110.3</v>
      </c>
      <c r="F18" s="11">
        <v>164</v>
      </c>
      <c r="G18" s="13">
        <v>150</v>
      </c>
      <c r="H18" s="11">
        <v>128</v>
      </c>
      <c r="I18" s="11">
        <v>155</v>
      </c>
      <c r="J18" s="13">
        <v>170</v>
      </c>
      <c r="K18" s="11">
        <v>131</v>
      </c>
      <c r="L18" s="11"/>
      <c r="M18" s="11"/>
      <c r="N18" s="11">
        <v>169</v>
      </c>
      <c r="O18" s="11">
        <v>231</v>
      </c>
      <c r="P18" s="11">
        <v>175</v>
      </c>
      <c r="Q18" s="13">
        <v>180</v>
      </c>
      <c r="R18" s="9">
        <f t="shared" si="0"/>
        <v>125.85000000000001</v>
      </c>
      <c r="S18" s="9">
        <f t="shared" si="1"/>
        <v>147.33333333333334</v>
      </c>
      <c r="T18" s="9">
        <f t="shared" si="2"/>
        <v>152</v>
      </c>
      <c r="U18" s="9">
        <f t="shared" si="4"/>
        <v>188.75</v>
      </c>
      <c r="V18" s="9">
        <f t="shared" si="3"/>
        <v>153.48333333333335</v>
      </c>
      <c r="W18" s="26" t="s">
        <v>131</v>
      </c>
      <c r="X18" s="10"/>
      <c r="Y18" s="10"/>
    </row>
    <row r="19" spans="1:25" s="3" customFormat="1" ht="18.75">
      <c r="A19" s="5" t="s">
        <v>19</v>
      </c>
      <c r="B19" s="8" t="s">
        <v>55</v>
      </c>
      <c r="C19" s="11">
        <v>315</v>
      </c>
      <c r="D19" s="11">
        <v>398.9</v>
      </c>
      <c r="E19" s="11">
        <v>356.67</v>
      </c>
      <c r="F19" s="11">
        <v>215</v>
      </c>
      <c r="G19" s="13">
        <v>310</v>
      </c>
      <c r="H19" s="11">
        <v>265</v>
      </c>
      <c r="I19" s="11">
        <v>297</v>
      </c>
      <c r="J19" s="13">
        <v>326</v>
      </c>
      <c r="K19" s="11">
        <v>306</v>
      </c>
      <c r="L19" s="11"/>
      <c r="M19" s="11"/>
      <c r="N19" s="11">
        <v>321</v>
      </c>
      <c r="O19" s="11">
        <v>325.71</v>
      </c>
      <c r="P19" s="11">
        <v>305</v>
      </c>
      <c r="Q19" s="13">
        <v>279</v>
      </c>
      <c r="R19" s="9">
        <f t="shared" si="0"/>
        <v>356.8566666666666</v>
      </c>
      <c r="S19" s="9">
        <f t="shared" si="1"/>
        <v>263.3333333333333</v>
      </c>
      <c r="T19" s="9">
        <f t="shared" si="2"/>
        <v>309.6666666666667</v>
      </c>
      <c r="U19" s="9">
        <f t="shared" si="4"/>
        <v>307.6775</v>
      </c>
      <c r="V19" s="9">
        <f t="shared" si="3"/>
        <v>309.38354166666664</v>
      </c>
      <c r="W19" s="26" t="s">
        <v>132</v>
      </c>
      <c r="X19" s="10"/>
      <c r="Y19" s="10"/>
    </row>
    <row r="20" spans="1:25" s="3" customFormat="1" ht="18.75">
      <c r="A20" s="5" t="s">
        <v>20</v>
      </c>
      <c r="B20" s="8" t="s">
        <v>56</v>
      </c>
      <c r="C20" s="13">
        <v>417.6</v>
      </c>
      <c r="D20" s="11">
        <v>599.5</v>
      </c>
      <c r="E20" s="11">
        <v>649.5</v>
      </c>
      <c r="F20" s="11">
        <v>635</v>
      </c>
      <c r="G20" s="11"/>
      <c r="H20" s="11"/>
      <c r="I20" s="11">
        <v>690</v>
      </c>
      <c r="J20" s="11">
        <v>670</v>
      </c>
      <c r="K20" s="11">
        <v>691</v>
      </c>
      <c r="L20" s="11"/>
      <c r="M20" s="11"/>
      <c r="N20" s="11"/>
      <c r="O20" s="11"/>
      <c r="P20" s="11"/>
      <c r="Q20" s="11"/>
      <c r="R20" s="9">
        <f t="shared" si="0"/>
        <v>555.5333333333333</v>
      </c>
      <c r="S20" s="9">
        <f>(F20+G20+H20)/1</f>
        <v>635</v>
      </c>
      <c r="T20" s="9">
        <f t="shared" si="2"/>
        <v>683.6666666666666</v>
      </c>
      <c r="U20" s="9">
        <f t="shared" si="4"/>
        <v>0</v>
      </c>
      <c r="V20" s="9">
        <f t="shared" si="3"/>
        <v>468.54999999999995</v>
      </c>
      <c r="W20" s="26" t="s">
        <v>133</v>
      </c>
      <c r="X20" s="10"/>
      <c r="Y20" s="10"/>
    </row>
    <row r="21" spans="1:25" s="3" customFormat="1" ht="18.75">
      <c r="A21" s="5" t="s">
        <v>21</v>
      </c>
      <c r="B21" s="8" t="s">
        <v>57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>
        <f t="shared" si="0"/>
        <v>0</v>
      </c>
      <c r="S21" s="9">
        <f t="shared" si="1"/>
        <v>0</v>
      </c>
      <c r="T21" s="9">
        <f t="shared" si="2"/>
        <v>0</v>
      </c>
      <c r="U21" s="9">
        <f t="shared" si="4"/>
        <v>0</v>
      </c>
      <c r="V21" s="9">
        <f t="shared" si="3"/>
        <v>0</v>
      </c>
      <c r="W21" s="26" t="s">
        <v>134</v>
      </c>
      <c r="X21" s="10"/>
      <c r="Y21" s="10"/>
    </row>
    <row r="22" spans="1:25" s="3" customFormat="1" ht="18.75">
      <c r="A22" s="5" t="s">
        <v>22</v>
      </c>
      <c r="B22" s="8" t="s">
        <v>58</v>
      </c>
      <c r="C22" s="11"/>
      <c r="D22" s="11"/>
      <c r="E22" s="11">
        <v>219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">
        <f>(C22+D22+E22)/1</f>
        <v>219</v>
      </c>
      <c r="S22" s="9">
        <f t="shared" si="1"/>
        <v>0</v>
      </c>
      <c r="T22" s="9">
        <f t="shared" si="2"/>
        <v>0</v>
      </c>
      <c r="U22" s="9">
        <f t="shared" si="4"/>
        <v>0</v>
      </c>
      <c r="V22" s="9">
        <f t="shared" si="3"/>
        <v>54.75</v>
      </c>
      <c r="W22" s="26" t="s">
        <v>135</v>
      </c>
      <c r="X22" s="10"/>
      <c r="Y22" s="10"/>
    </row>
    <row r="23" spans="1:25" s="3" customFormat="1" ht="18.75">
      <c r="A23" s="5" t="s">
        <v>23</v>
      </c>
      <c r="B23" s="8" t="s">
        <v>59</v>
      </c>
      <c r="C23" s="13">
        <v>102</v>
      </c>
      <c r="D23" s="11">
        <v>89.9</v>
      </c>
      <c r="E23" s="11"/>
      <c r="F23" s="11"/>
      <c r="G23" s="11">
        <v>141</v>
      </c>
      <c r="H23" s="11"/>
      <c r="I23" s="11"/>
      <c r="J23" s="11">
        <v>129</v>
      </c>
      <c r="K23" s="11"/>
      <c r="L23" s="11"/>
      <c r="M23" s="11"/>
      <c r="N23" s="11"/>
      <c r="O23" s="11"/>
      <c r="P23" s="11"/>
      <c r="Q23" s="11"/>
      <c r="R23" s="9">
        <f>(C23+D23+E23)/2</f>
        <v>95.95</v>
      </c>
      <c r="S23" s="9">
        <f>(F23+G23+H23)/1</f>
        <v>141</v>
      </c>
      <c r="T23" s="9">
        <f>(I23+J23+K23)/1</f>
        <v>129</v>
      </c>
      <c r="U23" s="9">
        <f t="shared" si="4"/>
        <v>0</v>
      </c>
      <c r="V23" s="9">
        <f t="shared" si="3"/>
        <v>91.4875</v>
      </c>
      <c r="W23" s="26" t="s">
        <v>136</v>
      </c>
      <c r="X23" s="10"/>
      <c r="Y23" s="10"/>
    </row>
    <row r="24" spans="1:25" s="3" customFormat="1" ht="18.75">
      <c r="A24" s="5" t="s">
        <v>24</v>
      </c>
      <c r="B24" s="8" t="s">
        <v>60</v>
      </c>
      <c r="C24" s="13">
        <v>74.8</v>
      </c>
      <c r="D24" s="11">
        <v>404.9</v>
      </c>
      <c r="E24" s="11">
        <v>109</v>
      </c>
      <c r="F24" s="11">
        <v>80</v>
      </c>
      <c r="G24" s="13">
        <v>154</v>
      </c>
      <c r="H24" s="11">
        <v>71</v>
      </c>
      <c r="I24" s="11">
        <v>105</v>
      </c>
      <c r="J24" s="13">
        <v>155</v>
      </c>
      <c r="K24" s="11">
        <v>98</v>
      </c>
      <c r="L24" s="11"/>
      <c r="M24" s="11"/>
      <c r="N24" s="11"/>
      <c r="O24" s="11"/>
      <c r="P24" s="11"/>
      <c r="Q24" s="11"/>
      <c r="R24" s="9">
        <f t="shared" si="0"/>
        <v>196.23333333333335</v>
      </c>
      <c r="S24" s="9">
        <f t="shared" si="1"/>
        <v>101.66666666666667</v>
      </c>
      <c r="T24" s="9">
        <f t="shared" si="2"/>
        <v>119.33333333333333</v>
      </c>
      <c r="U24" s="9">
        <f t="shared" si="4"/>
        <v>0</v>
      </c>
      <c r="V24" s="9">
        <f t="shared" si="3"/>
        <v>104.30833333333334</v>
      </c>
      <c r="W24" s="26" t="s">
        <v>137</v>
      </c>
      <c r="X24" s="10"/>
      <c r="Y24" s="10"/>
    </row>
    <row r="25" spans="1:25" s="3" customFormat="1" ht="18.75">
      <c r="A25" s="5" t="s">
        <v>25</v>
      </c>
      <c r="B25" s="8" t="s">
        <v>61</v>
      </c>
      <c r="C25" s="21"/>
      <c r="D25" s="11"/>
      <c r="E25" s="11">
        <v>410</v>
      </c>
      <c r="F25" s="11">
        <v>289</v>
      </c>
      <c r="G25" s="13">
        <v>430</v>
      </c>
      <c r="H25" s="11">
        <v>215</v>
      </c>
      <c r="I25" s="11">
        <v>301</v>
      </c>
      <c r="J25" s="13">
        <v>429</v>
      </c>
      <c r="K25" s="11"/>
      <c r="L25" s="11"/>
      <c r="M25" s="11"/>
      <c r="N25" s="11"/>
      <c r="O25" s="11"/>
      <c r="P25" s="11"/>
      <c r="Q25" s="11"/>
      <c r="R25" s="9">
        <f>(C25+D25+E25)/1</f>
        <v>410</v>
      </c>
      <c r="S25" s="9">
        <f t="shared" si="1"/>
        <v>311.3333333333333</v>
      </c>
      <c r="T25" s="9">
        <f>(I25+J25+K25)/2</f>
        <v>365</v>
      </c>
      <c r="U25" s="9">
        <f t="shared" si="4"/>
        <v>0</v>
      </c>
      <c r="V25" s="9">
        <f t="shared" si="3"/>
        <v>271.5833333333333</v>
      </c>
      <c r="W25" s="26" t="s">
        <v>138</v>
      </c>
      <c r="X25" s="10"/>
      <c r="Y25" s="10"/>
    </row>
    <row r="26" spans="1:25" s="3" customFormat="1" ht="18.75">
      <c r="A26" s="5" t="s">
        <v>26</v>
      </c>
      <c r="B26" s="8" t="s">
        <v>62</v>
      </c>
      <c r="C26" s="11">
        <v>185</v>
      </c>
      <c r="D26" s="13">
        <v>237.38</v>
      </c>
      <c r="E26" s="13">
        <v>157.69</v>
      </c>
      <c r="F26" s="11">
        <v>175</v>
      </c>
      <c r="G26" s="21"/>
      <c r="H26" s="11">
        <v>190</v>
      </c>
      <c r="I26" s="11">
        <v>169</v>
      </c>
      <c r="J26" s="13">
        <v>215</v>
      </c>
      <c r="K26" s="11">
        <v>190</v>
      </c>
      <c r="L26" s="11"/>
      <c r="M26" s="11"/>
      <c r="N26" s="11"/>
      <c r="O26" s="11"/>
      <c r="P26" s="11"/>
      <c r="Q26" s="11">
        <v>201</v>
      </c>
      <c r="R26" s="9">
        <f t="shared" si="0"/>
        <v>193.35666666666665</v>
      </c>
      <c r="S26" s="9">
        <f>(F26+G26+H26)/2</f>
        <v>182.5</v>
      </c>
      <c r="T26" s="9">
        <f t="shared" si="2"/>
        <v>191.33333333333334</v>
      </c>
      <c r="U26" s="9">
        <f>(N26+O26+P26+Q26)/1</f>
        <v>201</v>
      </c>
      <c r="V26" s="9">
        <f t="shared" si="3"/>
        <v>192.0475</v>
      </c>
      <c r="W26" s="26" t="s">
        <v>139</v>
      </c>
      <c r="X26" s="10"/>
      <c r="Y26" s="10"/>
    </row>
    <row r="27" spans="1:25" s="3" customFormat="1" ht="18" customHeight="1">
      <c r="A27" s="5" t="s">
        <v>27</v>
      </c>
      <c r="B27" s="8" t="s">
        <v>63</v>
      </c>
      <c r="C27" s="11">
        <v>20.6</v>
      </c>
      <c r="D27" s="11">
        <v>20.9</v>
      </c>
      <c r="E27" s="11">
        <v>22.05</v>
      </c>
      <c r="F27" s="11">
        <v>36</v>
      </c>
      <c r="G27" s="11">
        <v>22</v>
      </c>
      <c r="H27" s="11">
        <v>25</v>
      </c>
      <c r="I27" s="11">
        <v>29</v>
      </c>
      <c r="J27" s="11">
        <v>28</v>
      </c>
      <c r="K27" s="11">
        <v>31</v>
      </c>
      <c r="L27" s="11"/>
      <c r="M27" s="11"/>
      <c r="N27" s="11">
        <v>23</v>
      </c>
      <c r="O27" s="11">
        <v>25</v>
      </c>
      <c r="P27" s="11">
        <v>31</v>
      </c>
      <c r="Q27" s="11">
        <v>38</v>
      </c>
      <c r="R27" s="9">
        <f t="shared" si="0"/>
        <v>21.183333333333334</v>
      </c>
      <c r="S27" s="9">
        <f t="shared" si="1"/>
        <v>27.666666666666668</v>
      </c>
      <c r="T27" s="9">
        <f t="shared" si="2"/>
        <v>29.333333333333332</v>
      </c>
      <c r="U27" s="9">
        <f t="shared" si="4"/>
        <v>29.25</v>
      </c>
      <c r="V27" s="9">
        <f t="shared" si="3"/>
        <v>26.858333333333334</v>
      </c>
      <c r="W27" s="26" t="s">
        <v>140</v>
      </c>
      <c r="X27" s="10"/>
      <c r="Y27" s="10"/>
    </row>
    <row r="28" spans="1:25" s="3" customFormat="1" ht="18.75">
      <c r="A28" s="5" t="s">
        <v>28</v>
      </c>
      <c r="B28" s="8" t="s">
        <v>109</v>
      </c>
      <c r="C28" s="11">
        <v>29.6</v>
      </c>
      <c r="D28" s="11">
        <v>28.9</v>
      </c>
      <c r="E28" s="11">
        <v>39.53</v>
      </c>
      <c r="F28" s="11">
        <v>35.8</v>
      </c>
      <c r="G28" s="11">
        <v>36.91</v>
      </c>
      <c r="H28" s="11">
        <v>37</v>
      </c>
      <c r="I28" s="11">
        <v>37</v>
      </c>
      <c r="J28" s="11">
        <v>39.2</v>
      </c>
      <c r="K28" s="11">
        <v>39</v>
      </c>
      <c r="L28" s="11"/>
      <c r="M28" s="11"/>
      <c r="N28" s="11">
        <v>36</v>
      </c>
      <c r="O28" s="11">
        <v>41</v>
      </c>
      <c r="P28" s="11">
        <v>46</v>
      </c>
      <c r="Q28" s="11">
        <v>38.6</v>
      </c>
      <c r="R28" s="9">
        <f t="shared" si="0"/>
        <v>32.67666666666667</v>
      </c>
      <c r="S28" s="9">
        <f t="shared" si="1"/>
        <v>36.57</v>
      </c>
      <c r="T28" s="9">
        <f t="shared" si="2"/>
        <v>38.4</v>
      </c>
      <c r="U28" s="9">
        <f t="shared" si="4"/>
        <v>40.4</v>
      </c>
      <c r="V28" s="9">
        <f t="shared" si="3"/>
        <v>37.01166666666667</v>
      </c>
      <c r="W28" s="26" t="s">
        <v>141</v>
      </c>
      <c r="X28" s="10"/>
      <c r="Y28" s="10"/>
    </row>
    <row r="29" spans="1:25" s="3" customFormat="1" ht="21" customHeight="1">
      <c r="A29" s="5" t="s">
        <v>29</v>
      </c>
      <c r="B29" s="8" t="s">
        <v>110</v>
      </c>
      <c r="C29" s="11">
        <v>44.7</v>
      </c>
      <c r="D29" s="11">
        <v>44</v>
      </c>
      <c r="E29" s="11">
        <v>49.85</v>
      </c>
      <c r="F29" s="11">
        <v>47</v>
      </c>
      <c r="G29" s="11">
        <v>45.8</v>
      </c>
      <c r="H29" s="11">
        <v>47</v>
      </c>
      <c r="I29" s="11">
        <v>45</v>
      </c>
      <c r="J29" s="11">
        <v>47</v>
      </c>
      <c r="K29" s="11">
        <v>51</v>
      </c>
      <c r="L29" s="11"/>
      <c r="M29" s="11"/>
      <c r="N29" s="11">
        <v>58</v>
      </c>
      <c r="O29" s="11">
        <v>63.04</v>
      </c>
      <c r="P29" s="11">
        <v>52</v>
      </c>
      <c r="Q29" s="11">
        <v>54</v>
      </c>
      <c r="R29" s="9">
        <f t="shared" si="0"/>
        <v>46.18333333333334</v>
      </c>
      <c r="S29" s="9">
        <f t="shared" si="1"/>
        <v>46.6</v>
      </c>
      <c r="T29" s="9">
        <f t="shared" si="2"/>
        <v>47.666666666666664</v>
      </c>
      <c r="U29" s="9">
        <f t="shared" si="4"/>
        <v>56.76</v>
      </c>
      <c r="V29" s="9">
        <f t="shared" si="3"/>
        <v>49.302499999999995</v>
      </c>
      <c r="W29" s="26" t="s">
        <v>142</v>
      </c>
      <c r="X29" s="10"/>
      <c r="Y29" s="10"/>
    </row>
    <row r="30" spans="1:25" s="3" customFormat="1" ht="18.75">
      <c r="A30" s="5">
        <v>3</v>
      </c>
      <c r="B30" s="8" t="s">
        <v>64</v>
      </c>
      <c r="C30" s="13">
        <v>30.89</v>
      </c>
      <c r="D30" s="11">
        <v>45.4</v>
      </c>
      <c r="E30" s="11">
        <v>49.94</v>
      </c>
      <c r="F30" s="11">
        <v>45</v>
      </c>
      <c r="G30" s="13">
        <v>47.87</v>
      </c>
      <c r="H30" s="11">
        <v>66</v>
      </c>
      <c r="I30" s="11">
        <v>46</v>
      </c>
      <c r="J30" s="13">
        <v>52.3</v>
      </c>
      <c r="K30" s="11">
        <v>59</v>
      </c>
      <c r="L30" s="11"/>
      <c r="M30" s="11"/>
      <c r="N30" s="13">
        <v>47</v>
      </c>
      <c r="O30" s="13">
        <v>63</v>
      </c>
      <c r="P30" s="11">
        <v>49</v>
      </c>
      <c r="Q30" s="13">
        <v>51</v>
      </c>
      <c r="R30" s="9">
        <f t="shared" si="0"/>
        <v>42.07666666666666</v>
      </c>
      <c r="S30" s="9">
        <f t="shared" si="1"/>
        <v>52.95666666666667</v>
      </c>
      <c r="T30" s="9">
        <f t="shared" si="2"/>
        <v>52.43333333333334</v>
      </c>
      <c r="U30" s="9">
        <f t="shared" si="4"/>
        <v>52.5</v>
      </c>
      <c r="V30" s="9">
        <f t="shared" si="3"/>
        <v>49.99166666666667</v>
      </c>
      <c r="W30" s="26" t="s">
        <v>143</v>
      </c>
      <c r="X30" s="10"/>
      <c r="Y30" s="10"/>
    </row>
    <row r="31" spans="1:25" s="3" customFormat="1" ht="18.75">
      <c r="A31" s="5" t="s">
        <v>30</v>
      </c>
      <c r="B31" s="8" t="s">
        <v>65</v>
      </c>
      <c r="C31" s="11">
        <v>258</v>
      </c>
      <c r="D31" s="11">
        <v>370.45</v>
      </c>
      <c r="E31" s="11">
        <v>255.25</v>
      </c>
      <c r="F31" s="11">
        <v>321</v>
      </c>
      <c r="G31" s="11">
        <v>289</v>
      </c>
      <c r="H31" s="11"/>
      <c r="I31" s="11"/>
      <c r="J31" s="11">
        <v>290</v>
      </c>
      <c r="K31" s="11"/>
      <c r="L31" s="11"/>
      <c r="M31" s="11"/>
      <c r="N31" s="11"/>
      <c r="O31" s="11"/>
      <c r="P31" s="11"/>
      <c r="Q31" s="11"/>
      <c r="R31" s="9">
        <f t="shared" si="0"/>
        <v>294.56666666666666</v>
      </c>
      <c r="S31" s="9">
        <f>(F31+G31+H31)/2</f>
        <v>305</v>
      </c>
      <c r="T31" s="9">
        <f>(I31+J31+K31)/1</f>
        <v>290</v>
      </c>
      <c r="U31" s="9">
        <f t="shared" si="4"/>
        <v>0</v>
      </c>
      <c r="V31" s="9">
        <f t="shared" si="3"/>
        <v>222.39166666666665</v>
      </c>
      <c r="W31" s="26" t="s">
        <v>144</v>
      </c>
      <c r="X31" s="10"/>
      <c r="Y31" s="10"/>
    </row>
    <row r="32" spans="1:25" s="3" customFormat="1" ht="18.75">
      <c r="A32" s="5" t="s">
        <v>31</v>
      </c>
      <c r="B32" s="8" t="s">
        <v>66</v>
      </c>
      <c r="C32" s="11">
        <v>287.6</v>
      </c>
      <c r="D32" s="11">
        <v>503.33</v>
      </c>
      <c r="E32" s="11">
        <v>452.86</v>
      </c>
      <c r="F32" s="11">
        <v>258</v>
      </c>
      <c r="G32" s="13">
        <v>225</v>
      </c>
      <c r="H32" s="11">
        <v>225</v>
      </c>
      <c r="I32" s="11">
        <v>287</v>
      </c>
      <c r="J32" s="13">
        <v>230</v>
      </c>
      <c r="K32" s="11">
        <v>391</v>
      </c>
      <c r="L32" s="11"/>
      <c r="M32" s="11"/>
      <c r="N32" s="11"/>
      <c r="O32" s="11">
        <v>228</v>
      </c>
      <c r="P32" s="11">
        <v>230</v>
      </c>
      <c r="Q32" s="13"/>
      <c r="R32" s="9">
        <f t="shared" si="0"/>
        <v>414.59666666666664</v>
      </c>
      <c r="S32" s="9">
        <f t="shared" si="1"/>
        <v>236</v>
      </c>
      <c r="T32" s="9">
        <f t="shared" si="2"/>
        <v>302.6666666666667</v>
      </c>
      <c r="U32" s="9">
        <f>(N32+O32+P32+Q32)/3</f>
        <v>152.66666666666666</v>
      </c>
      <c r="V32" s="9">
        <f t="shared" si="3"/>
        <v>276.4825</v>
      </c>
      <c r="W32" s="26" t="s">
        <v>145</v>
      </c>
      <c r="X32" s="10"/>
      <c r="Y32" s="10"/>
    </row>
    <row r="33" spans="1:25" s="3" customFormat="1" ht="18.75">
      <c r="A33" s="5" t="s">
        <v>32</v>
      </c>
      <c r="B33" s="8" t="s">
        <v>67</v>
      </c>
      <c r="C33" s="11">
        <v>32</v>
      </c>
      <c r="D33" s="11">
        <v>56.13</v>
      </c>
      <c r="E33" s="11">
        <v>55.8</v>
      </c>
      <c r="F33" s="11">
        <v>41.56</v>
      </c>
      <c r="G33" s="13">
        <v>44.53</v>
      </c>
      <c r="H33" s="11">
        <v>49</v>
      </c>
      <c r="I33" s="11">
        <v>46.7</v>
      </c>
      <c r="J33" s="13">
        <v>47</v>
      </c>
      <c r="K33" s="11">
        <v>48</v>
      </c>
      <c r="L33" s="11"/>
      <c r="M33" s="11"/>
      <c r="N33" s="13">
        <v>52</v>
      </c>
      <c r="O33" s="13">
        <v>50</v>
      </c>
      <c r="P33" s="11">
        <v>49</v>
      </c>
      <c r="Q33" s="13">
        <v>55</v>
      </c>
      <c r="R33" s="9">
        <f t="shared" si="0"/>
        <v>47.97666666666667</v>
      </c>
      <c r="S33" s="9">
        <f t="shared" si="1"/>
        <v>45.03</v>
      </c>
      <c r="T33" s="9">
        <f t="shared" si="2"/>
        <v>47.23333333333333</v>
      </c>
      <c r="U33" s="9">
        <f t="shared" si="4"/>
        <v>51.5</v>
      </c>
      <c r="V33" s="9">
        <f t="shared" si="3"/>
        <v>47.934999999999995</v>
      </c>
      <c r="W33" s="26" t="s">
        <v>146</v>
      </c>
      <c r="X33" s="10"/>
      <c r="Y33" s="10"/>
    </row>
    <row r="34" spans="1:25" s="3" customFormat="1" ht="18.75">
      <c r="A34" s="5" t="s">
        <v>33</v>
      </c>
      <c r="B34" s="8" t="s">
        <v>68</v>
      </c>
      <c r="C34" s="11">
        <v>93.4</v>
      </c>
      <c r="D34" s="11">
        <v>83.75</v>
      </c>
      <c r="E34" s="11">
        <v>107.75</v>
      </c>
      <c r="F34" s="11">
        <v>210</v>
      </c>
      <c r="G34" s="13">
        <v>118</v>
      </c>
      <c r="H34" s="11">
        <v>144</v>
      </c>
      <c r="I34" s="11">
        <v>116</v>
      </c>
      <c r="J34" s="13"/>
      <c r="K34" s="11">
        <v>215</v>
      </c>
      <c r="L34" s="11"/>
      <c r="M34" s="11"/>
      <c r="N34" s="11">
        <v>118</v>
      </c>
      <c r="O34" s="11">
        <v>93</v>
      </c>
      <c r="P34" s="11">
        <v>110</v>
      </c>
      <c r="Q34" s="13">
        <v>164</v>
      </c>
      <c r="R34" s="9">
        <f t="shared" si="0"/>
        <v>94.96666666666665</v>
      </c>
      <c r="S34" s="9">
        <f t="shared" si="1"/>
        <v>157.33333333333334</v>
      </c>
      <c r="T34" s="9">
        <f>(I34+J34+K34)/2</f>
        <v>165.5</v>
      </c>
      <c r="U34" s="9">
        <f t="shared" si="4"/>
        <v>121.25</v>
      </c>
      <c r="V34" s="9">
        <f t="shared" si="3"/>
        <v>134.7625</v>
      </c>
      <c r="W34" s="26" t="s">
        <v>147</v>
      </c>
      <c r="X34" s="10"/>
      <c r="Y34" s="10"/>
    </row>
    <row r="35" spans="1:25" s="3" customFormat="1" ht="18.75">
      <c r="A35" s="5" t="s">
        <v>34</v>
      </c>
      <c r="B35" s="8" t="s">
        <v>69</v>
      </c>
      <c r="C35" s="13">
        <v>268.6</v>
      </c>
      <c r="D35" s="11">
        <v>279.9</v>
      </c>
      <c r="E35" s="11">
        <v>809.52</v>
      </c>
      <c r="F35" s="11">
        <v>345</v>
      </c>
      <c r="G35" s="13">
        <v>387</v>
      </c>
      <c r="H35" s="11">
        <v>370</v>
      </c>
      <c r="I35" s="13">
        <v>289</v>
      </c>
      <c r="J35" s="13">
        <v>279</v>
      </c>
      <c r="K35" s="11"/>
      <c r="L35" s="11"/>
      <c r="M35" s="11"/>
      <c r="N35" s="11"/>
      <c r="O35" s="11"/>
      <c r="P35" s="11">
        <v>350</v>
      </c>
      <c r="Q35" s="13">
        <v>370</v>
      </c>
      <c r="R35" s="9">
        <f t="shared" si="0"/>
        <v>452.67333333333335</v>
      </c>
      <c r="S35" s="9">
        <f t="shared" si="1"/>
        <v>367.3333333333333</v>
      </c>
      <c r="T35" s="9">
        <f>(I35+J35+K35)/2</f>
        <v>284</v>
      </c>
      <c r="U35" s="9">
        <f>(N35+O35+P35+Q35)/2</f>
        <v>360</v>
      </c>
      <c r="V35" s="9">
        <f t="shared" si="3"/>
        <v>366.00166666666667</v>
      </c>
      <c r="W35" s="26" t="s">
        <v>148</v>
      </c>
      <c r="X35" s="10"/>
      <c r="Y35" s="10"/>
    </row>
    <row r="36" spans="1:25" s="3" customFormat="1" ht="18.75">
      <c r="A36" s="5" t="s">
        <v>35</v>
      </c>
      <c r="B36" s="8" t="s">
        <v>70</v>
      </c>
      <c r="C36" s="13">
        <v>16.4</v>
      </c>
      <c r="D36" s="11">
        <v>11.5</v>
      </c>
      <c r="E36" s="11">
        <v>13.95</v>
      </c>
      <c r="F36" s="11">
        <v>16</v>
      </c>
      <c r="G36" s="13">
        <v>14</v>
      </c>
      <c r="H36" s="11">
        <v>18</v>
      </c>
      <c r="I36" s="11">
        <v>14</v>
      </c>
      <c r="J36" s="13">
        <v>16</v>
      </c>
      <c r="K36" s="11"/>
      <c r="L36" s="11"/>
      <c r="M36" s="11"/>
      <c r="N36" s="11">
        <v>16</v>
      </c>
      <c r="O36" s="11"/>
      <c r="P36" s="11">
        <v>16</v>
      </c>
      <c r="Q36" s="13">
        <v>18</v>
      </c>
      <c r="R36" s="9">
        <f t="shared" si="0"/>
        <v>13.949999999999998</v>
      </c>
      <c r="S36" s="9">
        <f t="shared" si="1"/>
        <v>16</v>
      </c>
      <c r="T36" s="9">
        <f>(I36+J36+K36)/2</f>
        <v>15</v>
      </c>
      <c r="U36" s="9">
        <f>(N36+O36+P36+Q36)/3</f>
        <v>16.666666666666668</v>
      </c>
      <c r="V36" s="9">
        <f t="shared" si="3"/>
        <v>15.404166666666665</v>
      </c>
      <c r="W36" s="26" t="s">
        <v>149</v>
      </c>
      <c r="X36" s="10"/>
      <c r="Y36" s="10"/>
    </row>
    <row r="37" spans="1:25" s="3" customFormat="1" ht="18" customHeight="1">
      <c r="A37" s="5" t="s">
        <v>36</v>
      </c>
      <c r="B37" s="8" t="s">
        <v>71</v>
      </c>
      <c r="C37" s="13">
        <v>11.5</v>
      </c>
      <c r="D37" s="11">
        <v>10.9</v>
      </c>
      <c r="E37" s="11">
        <v>19.65</v>
      </c>
      <c r="F37" s="11">
        <v>19</v>
      </c>
      <c r="G37" s="13">
        <v>20</v>
      </c>
      <c r="H37" s="11">
        <v>19</v>
      </c>
      <c r="I37" s="11">
        <v>14</v>
      </c>
      <c r="J37" s="13">
        <v>18.6</v>
      </c>
      <c r="K37" s="11"/>
      <c r="L37" s="11"/>
      <c r="M37" s="11"/>
      <c r="N37" s="11">
        <v>15</v>
      </c>
      <c r="O37" s="11"/>
      <c r="P37" s="11">
        <v>21</v>
      </c>
      <c r="Q37" s="13">
        <v>20</v>
      </c>
      <c r="R37" s="9">
        <f t="shared" si="0"/>
        <v>14.016666666666666</v>
      </c>
      <c r="S37" s="9">
        <f t="shared" si="1"/>
        <v>19.333333333333332</v>
      </c>
      <c r="T37" s="9">
        <f>(I37+J37+K37)/2</f>
        <v>16.3</v>
      </c>
      <c r="U37" s="9">
        <f>(N37+O37+P37+Q37)/3</f>
        <v>18.666666666666668</v>
      </c>
      <c r="V37" s="9">
        <f t="shared" si="3"/>
        <v>17.079166666666666</v>
      </c>
      <c r="W37" s="26" t="s">
        <v>150</v>
      </c>
      <c r="X37" s="10"/>
      <c r="Y37" s="10"/>
    </row>
    <row r="38" spans="1:25" s="3" customFormat="1" ht="18.75">
      <c r="A38" s="5" t="s">
        <v>37</v>
      </c>
      <c r="B38" s="8" t="s">
        <v>72</v>
      </c>
      <c r="C38" s="13">
        <v>14</v>
      </c>
      <c r="D38" s="11">
        <v>11.6</v>
      </c>
      <c r="E38" s="11">
        <v>16.95</v>
      </c>
      <c r="F38" s="11">
        <v>20</v>
      </c>
      <c r="G38" s="13">
        <v>18</v>
      </c>
      <c r="H38" s="11">
        <v>18</v>
      </c>
      <c r="I38" s="11">
        <v>18.7</v>
      </c>
      <c r="J38" s="13">
        <v>21.5</v>
      </c>
      <c r="K38" s="11"/>
      <c r="L38" s="11"/>
      <c r="M38" s="11"/>
      <c r="N38" s="11">
        <v>15</v>
      </c>
      <c r="O38" s="11"/>
      <c r="P38" s="11">
        <v>20</v>
      </c>
      <c r="Q38" s="13"/>
      <c r="R38" s="9">
        <f t="shared" si="0"/>
        <v>14.183333333333332</v>
      </c>
      <c r="S38" s="9">
        <f t="shared" si="1"/>
        <v>18.666666666666668</v>
      </c>
      <c r="T38" s="9">
        <f>(I38+J38+K38)/2</f>
        <v>20.1</v>
      </c>
      <c r="U38" s="9">
        <f>(N38+O38+P38+Q38)/2</f>
        <v>17.5</v>
      </c>
      <c r="V38" s="9">
        <f t="shared" si="3"/>
        <v>17.6125</v>
      </c>
      <c r="W38" s="26" t="s">
        <v>151</v>
      </c>
      <c r="X38" s="10"/>
      <c r="Y38" s="10"/>
    </row>
    <row r="39" spans="1:25" s="3" customFormat="1" ht="18.75">
      <c r="A39" s="5" t="s">
        <v>38</v>
      </c>
      <c r="B39" s="8" t="s">
        <v>73</v>
      </c>
      <c r="C39" s="13">
        <v>18</v>
      </c>
      <c r="D39" s="11">
        <v>11.9</v>
      </c>
      <c r="E39" s="11">
        <v>14.75</v>
      </c>
      <c r="F39" s="11">
        <v>25</v>
      </c>
      <c r="G39" s="13">
        <v>28</v>
      </c>
      <c r="H39" s="11">
        <v>28</v>
      </c>
      <c r="I39" s="11">
        <v>18</v>
      </c>
      <c r="J39" s="13">
        <v>21</v>
      </c>
      <c r="K39" s="11"/>
      <c r="L39" s="11"/>
      <c r="M39" s="11"/>
      <c r="N39" s="11">
        <v>16</v>
      </c>
      <c r="O39" s="11"/>
      <c r="P39" s="11"/>
      <c r="Q39" s="13"/>
      <c r="R39" s="9">
        <f t="shared" si="0"/>
        <v>14.883333333333333</v>
      </c>
      <c r="S39" s="9">
        <f t="shared" si="1"/>
        <v>27</v>
      </c>
      <c r="T39" s="9">
        <f>(I39+J39+K39)/2</f>
        <v>19.5</v>
      </c>
      <c r="U39" s="9">
        <f>(N39+O39+P39+Q39)/1</f>
        <v>16</v>
      </c>
      <c r="V39" s="9">
        <f t="shared" si="3"/>
        <v>19.34583333333333</v>
      </c>
      <c r="W39" s="26" t="s">
        <v>152</v>
      </c>
      <c r="X39" s="10"/>
      <c r="Y39" s="10"/>
    </row>
    <row r="40" spans="1:25" s="3" customFormat="1" ht="18.75">
      <c r="A40" s="5" t="s">
        <v>39</v>
      </c>
      <c r="B40" s="8" t="s">
        <v>74</v>
      </c>
      <c r="C40" s="13">
        <v>46</v>
      </c>
      <c r="D40" s="11">
        <v>44.9</v>
      </c>
      <c r="E40" s="11"/>
      <c r="F40" s="11">
        <v>55</v>
      </c>
      <c r="G40" s="13">
        <v>48</v>
      </c>
      <c r="H40" s="11">
        <v>55</v>
      </c>
      <c r="I40" s="11">
        <v>52</v>
      </c>
      <c r="J40" s="13">
        <v>58</v>
      </c>
      <c r="K40" s="11"/>
      <c r="L40" s="11"/>
      <c r="M40" s="11"/>
      <c r="N40" s="11">
        <v>51</v>
      </c>
      <c r="O40" s="11"/>
      <c r="P40" s="11">
        <v>52</v>
      </c>
      <c r="Q40" s="13">
        <v>48</v>
      </c>
      <c r="R40" s="9">
        <f>(C40+D40+E40)/2</f>
        <v>45.45</v>
      </c>
      <c r="S40" s="9">
        <f t="shared" si="1"/>
        <v>52.666666666666664</v>
      </c>
      <c r="T40" s="9">
        <f>(I40+J40+K40)/2</f>
        <v>55</v>
      </c>
      <c r="U40" s="9">
        <f>(N40+O40+P40+Q40)/3</f>
        <v>50.333333333333336</v>
      </c>
      <c r="V40" s="9">
        <f t="shared" si="3"/>
        <v>50.862500000000004</v>
      </c>
      <c r="W40" s="26" t="s">
        <v>153</v>
      </c>
      <c r="X40" s="10"/>
      <c r="Y40" s="10"/>
    </row>
    <row r="41" spans="1:25" s="3" customFormat="1" ht="18.75">
      <c r="A41" s="5" t="s">
        <v>40</v>
      </c>
      <c r="B41" s="8" t="s">
        <v>75</v>
      </c>
      <c r="C41" s="13">
        <v>62</v>
      </c>
      <c r="D41" s="11">
        <v>69.9</v>
      </c>
      <c r="E41" s="11">
        <v>59.9</v>
      </c>
      <c r="F41" s="11">
        <v>65</v>
      </c>
      <c r="G41" s="13">
        <v>68</v>
      </c>
      <c r="H41" s="11">
        <v>59</v>
      </c>
      <c r="I41" s="11">
        <v>70</v>
      </c>
      <c r="J41" s="13"/>
      <c r="K41" s="11"/>
      <c r="L41" s="11"/>
      <c r="M41" s="11"/>
      <c r="N41" s="11">
        <v>65</v>
      </c>
      <c r="O41" s="11"/>
      <c r="P41" s="11">
        <v>71</v>
      </c>
      <c r="Q41" s="13">
        <v>69</v>
      </c>
      <c r="R41" s="9">
        <f t="shared" si="0"/>
        <v>63.93333333333334</v>
      </c>
      <c r="S41" s="9">
        <f t="shared" si="1"/>
        <v>64</v>
      </c>
      <c r="T41" s="9">
        <f>(I41+J41+K41)/1</f>
        <v>70</v>
      </c>
      <c r="U41" s="9">
        <f>(N41+O41+P41+Q41)/3</f>
        <v>68.33333333333333</v>
      </c>
      <c r="V41" s="9">
        <f t="shared" si="3"/>
        <v>66.56666666666666</v>
      </c>
      <c r="W41" s="26" t="s">
        <v>154</v>
      </c>
      <c r="X41" s="10"/>
      <c r="Y41" s="10"/>
    </row>
    <row r="42" spans="1:25" s="3" customFormat="1" ht="18.75">
      <c r="A42" s="5" t="s">
        <v>41</v>
      </c>
      <c r="B42" s="8" t="s">
        <v>76</v>
      </c>
      <c r="C42" s="13">
        <v>36</v>
      </c>
      <c r="D42" s="11">
        <v>28.8</v>
      </c>
      <c r="E42" s="11">
        <v>57.45</v>
      </c>
      <c r="F42" s="11">
        <v>40</v>
      </c>
      <c r="G42" s="13">
        <v>48</v>
      </c>
      <c r="H42" s="11"/>
      <c r="I42" s="11">
        <v>52</v>
      </c>
      <c r="J42" s="13">
        <v>49</v>
      </c>
      <c r="K42" s="11"/>
      <c r="L42" s="11"/>
      <c r="M42" s="11"/>
      <c r="N42" s="11">
        <v>53</v>
      </c>
      <c r="O42" s="11"/>
      <c r="P42" s="11">
        <v>45</v>
      </c>
      <c r="Q42" s="13">
        <v>55</v>
      </c>
      <c r="R42" s="9">
        <f t="shared" si="0"/>
        <v>40.75</v>
      </c>
      <c r="S42" s="9">
        <f>(F42+G42+H42)/2</f>
        <v>44</v>
      </c>
      <c r="T42" s="9">
        <f>(I42+J42+K42)/2</f>
        <v>50.5</v>
      </c>
      <c r="U42" s="9">
        <f>(N42+O42+P42+Q42)/3</f>
        <v>51</v>
      </c>
      <c r="V42" s="9">
        <f t="shared" si="3"/>
        <v>46.5625</v>
      </c>
      <c r="W42" s="26"/>
      <c r="X42" s="10"/>
      <c r="Y42" s="10"/>
    </row>
    <row r="43" spans="1:25" s="3" customFormat="1" ht="18.75">
      <c r="A43" s="5" t="s">
        <v>42</v>
      </c>
      <c r="B43" s="8" t="s">
        <v>77</v>
      </c>
      <c r="C43" s="13">
        <v>55</v>
      </c>
      <c r="D43" s="11">
        <v>44.9</v>
      </c>
      <c r="E43" s="11">
        <v>89.9</v>
      </c>
      <c r="F43" s="11">
        <v>90</v>
      </c>
      <c r="G43" s="13"/>
      <c r="H43" s="11">
        <v>60</v>
      </c>
      <c r="I43" s="11">
        <v>88</v>
      </c>
      <c r="J43" s="13">
        <v>94</v>
      </c>
      <c r="K43" s="11"/>
      <c r="L43" s="11"/>
      <c r="M43" s="11"/>
      <c r="N43" s="11">
        <v>60</v>
      </c>
      <c r="O43" s="11"/>
      <c r="P43" s="11"/>
      <c r="Q43" s="13"/>
      <c r="R43" s="9">
        <f t="shared" si="0"/>
        <v>63.26666666666667</v>
      </c>
      <c r="S43" s="9">
        <f>(F43+G43+H43)/2</f>
        <v>75</v>
      </c>
      <c r="T43" s="9">
        <f>(I43+J43+K43)/2</f>
        <v>91</v>
      </c>
      <c r="U43" s="9">
        <f>(N43+O43+P43+Q43)/1</f>
        <v>60</v>
      </c>
      <c r="V43" s="9">
        <f t="shared" si="3"/>
        <v>72.31666666666666</v>
      </c>
      <c r="W43" s="26" t="s">
        <v>155</v>
      </c>
      <c r="X43" s="10"/>
      <c r="Y43" s="10"/>
    </row>
    <row r="44" spans="1:25" s="3" customFormat="1" ht="18.75">
      <c r="A44" s="5" t="s">
        <v>108</v>
      </c>
      <c r="B44" s="8" t="s">
        <v>78</v>
      </c>
      <c r="C44" s="13">
        <v>53</v>
      </c>
      <c r="D44" s="13">
        <v>52.9</v>
      </c>
      <c r="E44" s="13">
        <v>48.25</v>
      </c>
      <c r="F44" s="11">
        <v>82</v>
      </c>
      <c r="G44" s="11"/>
      <c r="H44" s="11"/>
      <c r="I44" s="11"/>
      <c r="J44" s="11">
        <v>84</v>
      </c>
      <c r="K44" s="11"/>
      <c r="L44" s="11"/>
      <c r="M44" s="11"/>
      <c r="N44" s="11">
        <v>82</v>
      </c>
      <c r="O44" s="11"/>
      <c r="P44" s="11"/>
      <c r="Q44" s="11"/>
      <c r="R44" s="9">
        <f t="shared" si="0"/>
        <v>51.38333333333333</v>
      </c>
      <c r="S44" s="9">
        <f>(F44+G44+H44)/1</f>
        <v>82</v>
      </c>
      <c r="T44" s="9">
        <f>(I44+J44+K44)/1</f>
        <v>84</v>
      </c>
      <c r="U44" s="9">
        <f>(N44+O44+P44+Q44)/1</f>
        <v>82</v>
      </c>
      <c r="V44" s="9">
        <f t="shared" si="3"/>
        <v>74.84583333333333</v>
      </c>
      <c r="W44" s="26" t="s">
        <v>156</v>
      </c>
      <c r="X44" s="10"/>
      <c r="Y44" s="10"/>
    </row>
    <row r="45" spans="1:25" s="3" customFormat="1" ht="18.75">
      <c r="A45" s="5" t="s">
        <v>43</v>
      </c>
      <c r="B45" s="8" t="s">
        <v>79</v>
      </c>
      <c r="C45" s="11">
        <v>92</v>
      </c>
      <c r="D45" s="11">
        <v>84.9</v>
      </c>
      <c r="E45" s="11">
        <v>92.45</v>
      </c>
      <c r="F45" s="11"/>
      <c r="G45" s="11"/>
      <c r="H45" s="11">
        <v>105</v>
      </c>
      <c r="I45" s="11"/>
      <c r="J45" s="11"/>
      <c r="K45" s="11"/>
      <c r="L45" s="11"/>
      <c r="M45" s="11"/>
      <c r="N45" s="11"/>
      <c r="O45" s="11"/>
      <c r="P45" s="11"/>
      <c r="Q45" s="11"/>
      <c r="R45" s="9">
        <f t="shared" si="0"/>
        <v>89.78333333333335</v>
      </c>
      <c r="S45" s="9">
        <f>(F45+G45+H45)/1</f>
        <v>105</v>
      </c>
      <c r="T45" s="9">
        <f t="shared" si="2"/>
        <v>0</v>
      </c>
      <c r="U45" s="9">
        <f t="shared" si="4"/>
        <v>0</v>
      </c>
      <c r="V45" s="9">
        <f t="shared" si="3"/>
        <v>48.69583333333334</v>
      </c>
      <c r="W45" s="26" t="s">
        <v>157</v>
      </c>
      <c r="X45" s="10"/>
      <c r="Y45" s="10"/>
    </row>
    <row r="46" spans="1:25" s="3" customFormat="1" ht="18.75">
      <c r="A46" s="5" t="s">
        <v>44</v>
      </c>
      <c r="B46" s="8" t="s">
        <v>80</v>
      </c>
      <c r="C46" s="13">
        <v>102</v>
      </c>
      <c r="D46" s="11">
        <v>93.9</v>
      </c>
      <c r="E46" s="11">
        <v>109</v>
      </c>
      <c r="F46" s="11"/>
      <c r="G46" s="11">
        <v>110</v>
      </c>
      <c r="H46" s="11">
        <v>118</v>
      </c>
      <c r="I46" s="11">
        <v>109</v>
      </c>
      <c r="J46" s="11">
        <v>108</v>
      </c>
      <c r="K46" s="11"/>
      <c r="L46" s="11"/>
      <c r="M46" s="11"/>
      <c r="N46" s="11"/>
      <c r="O46" s="11"/>
      <c r="P46" s="11"/>
      <c r="Q46" s="11"/>
      <c r="R46" s="9">
        <f t="shared" si="0"/>
        <v>101.63333333333333</v>
      </c>
      <c r="S46" s="9">
        <f>(F46+G46+H46)/2</f>
        <v>114</v>
      </c>
      <c r="T46" s="9">
        <f>(I46+J46+K46)/2</f>
        <v>108.5</v>
      </c>
      <c r="U46" s="9">
        <f t="shared" si="4"/>
        <v>0</v>
      </c>
      <c r="V46" s="9">
        <f t="shared" si="3"/>
        <v>81.03333333333333</v>
      </c>
      <c r="W46" s="26" t="s">
        <v>158</v>
      </c>
      <c r="X46" s="10"/>
      <c r="Y46" s="10"/>
    </row>
    <row r="47" spans="1:25" s="3" customFormat="1" ht="18.75">
      <c r="A47" s="5" t="s">
        <v>45</v>
      </c>
      <c r="B47" s="8" t="s">
        <v>81</v>
      </c>
      <c r="C47" s="11"/>
      <c r="D47" s="11">
        <v>149.9</v>
      </c>
      <c r="E47" s="11">
        <v>139</v>
      </c>
      <c r="F47" s="11"/>
      <c r="G47" s="11"/>
      <c r="H47" s="11">
        <v>165</v>
      </c>
      <c r="I47" s="11"/>
      <c r="J47" s="11"/>
      <c r="K47" s="11"/>
      <c r="L47" s="11"/>
      <c r="M47" s="11"/>
      <c r="N47" s="11"/>
      <c r="O47" s="11"/>
      <c r="P47" s="11"/>
      <c r="Q47" s="11"/>
      <c r="R47" s="9">
        <f>(C47+D47+E47)/2</f>
        <v>144.45</v>
      </c>
      <c r="S47" s="9">
        <f>(F47+G47+H47)/1</f>
        <v>165</v>
      </c>
      <c r="T47" s="9">
        <f t="shared" si="2"/>
        <v>0</v>
      </c>
      <c r="U47" s="9">
        <f t="shared" si="4"/>
        <v>0</v>
      </c>
      <c r="V47" s="9">
        <f t="shared" si="3"/>
        <v>77.3625</v>
      </c>
      <c r="W47" s="26"/>
      <c r="X47" s="10"/>
      <c r="Y47" s="10"/>
    </row>
    <row r="48" spans="1:25" s="3" customFormat="1" ht="18.75">
      <c r="A48" s="5" t="s">
        <v>46</v>
      </c>
      <c r="B48" s="8" t="s">
        <v>82</v>
      </c>
      <c r="C48" s="13">
        <v>53</v>
      </c>
      <c r="D48" s="11">
        <v>52.9</v>
      </c>
      <c r="E48" s="11">
        <v>55.95</v>
      </c>
      <c r="F48" s="11"/>
      <c r="G48" s="11"/>
      <c r="H48" s="11">
        <v>59</v>
      </c>
      <c r="I48" s="11">
        <v>56</v>
      </c>
      <c r="J48" s="13">
        <v>56</v>
      </c>
      <c r="K48" s="11">
        <v>58</v>
      </c>
      <c r="L48" s="11"/>
      <c r="M48" s="11"/>
      <c r="N48" s="11"/>
      <c r="O48" s="11"/>
      <c r="P48" s="11"/>
      <c r="Q48" s="11"/>
      <c r="R48" s="9">
        <f t="shared" si="0"/>
        <v>53.95000000000001</v>
      </c>
      <c r="S48" s="9">
        <f>(F48+G48+H48)/1</f>
        <v>59</v>
      </c>
      <c r="T48" s="9">
        <f t="shared" si="2"/>
        <v>56.666666666666664</v>
      </c>
      <c r="U48" s="9">
        <f t="shared" si="4"/>
        <v>0</v>
      </c>
      <c r="V48" s="9">
        <f t="shared" si="3"/>
        <v>42.40416666666667</v>
      </c>
      <c r="W48" s="26" t="s">
        <v>159</v>
      </c>
      <c r="X48" s="10"/>
      <c r="Y48" s="10"/>
    </row>
    <row r="49" spans="1:25" s="3" customFormat="1" ht="18.75">
      <c r="A49" s="25"/>
      <c r="B49" s="8" t="s">
        <v>122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1">
        <f>R9+R10+R11+R12+R13+R14+R15+R16+R17+R18+R19+R20+R21+R22+R23+R24+R25+R26+R27+R28+R29+R30+R31+R32+R33+R34+R35+R36+R37+R38+R39+R40+R41+R42+R43+R44+R45+R46+R47+R48</f>
        <v>4985.486666666666</v>
      </c>
      <c r="S49" s="11">
        <f>S9+S10+S11+S12+S13+S14+S15+S16+S17+S18+S19+S20+S21+S22+S23+S24+S25+S26+S27+S28+S29+S30+S31+S32+S33+S34+S35+S36+S37+S38+S39+S40+S41+S42+S43+S44+S45+S46+S47+S48</f>
        <v>4663.556666666667</v>
      </c>
      <c r="T49" s="11">
        <f>T9+T10+T11+T12+T13+T14+T15+T16+T17+T18+T19+T20+T21+T22+T23+T24+T25+T26+T27+T28+T29+T30+T31+T32+T33+T34+T35+T36+T37+T38+T39+T40+T41+T42+T43+T44+T45+T46+T47+T48</f>
        <v>4554.750000000001</v>
      </c>
      <c r="U49" s="11">
        <f>U9+U10+U11+U12+U13+U14+U15+U16+U17+U18+U19+U20+U21+U22+U23+U24+U25+U26+U27+U28+U29+U30+U31+U32+U33+U34+U35+U36+U37+U38+U39+U40+U41+U42+U43+U44+U45+U46+U47+U48</f>
        <v>2827.2375</v>
      </c>
      <c r="V49" s="9">
        <f t="shared" si="3"/>
        <v>4257.7577083333335</v>
      </c>
      <c r="W49" s="11">
        <f>W9+W10+W11+W12+W13+W14+W15+W16+W17+W18+W19+W20+W21+W22+W23+W24+W25+W26+W27+W28+W29+W30+W31+W32+W33+W34+W35+W36+W37+W38+W39+W40+W41+W42+W43+W44+W45+W46+W47+W48</f>
        <v>5536.619999999999</v>
      </c>
      <c r="X49" s="10"/>
      <c r="Y49" s="10"/>
    </row>
    <row r="50" spans="1:25" s="3" customFormat="1" ht="18" customHeight="1">
      <c r="A50" s="3" t="s">
        <v>89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3" customFormat="1" ht="18" customHeight="1">
      <c r="A51" s="3" t="s">
        <v>90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3" customFormat="1" ht="18" customHeight="1">
      <c r="A52" s="3" t="s">
        <v>91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3" customFormat="1" ht="18" customHeight="1">
      <c r="A53" s="3" t="s">
        <v>92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3" customFormat="1" ht="18" customHeight="1">
      <c r="A54" s="3" t="s">
        <v>93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3" customFormat="1" ht="18" customHeight="1">
      <c r="A55" s="3" t="s">
        <v>94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3:10" s="3" customFormat="1" ht="18.75">
      <c r="C56" s="10"/>
      <c r="D56" s="10"/>
      <c r="E56" s="10"/>
      <c r="F56" s="10"/>
      <c r="G56" s="10"/>
      <c r="H56" s="10"/>
      <c r="I56" s="10"/>
      <c r="J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24" s="1" customFormat="1" ht="18.75">
      <c r="C197" s="10"/>
      <c r="D197" s="10"/>
      <c r="E197" s="10"/>
      <c r="F197" s="10"/>
      <c r="G197" s="10"/>
      <c r="H197" s="10"/>
      <c r="I197" s="10"/>
      <c r="J197" s="1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3:24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3:24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3:24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3:24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3:24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3:24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3:24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3:24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3:24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3:24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3:24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3:24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3:24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3:24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3:24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3:24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3:24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3:24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3:24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3:24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3:24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3:24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3:24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3:24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3:24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3:24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3:24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3:24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3:24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3:24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3:24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3:24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3:24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3:24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3:24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3:10" s="1" customFormat="1" ht="18.75">
      <c r="C233" s="10"/>
      <c r="D233" s="10"/>
      <c r="E233" s="10"/>
      <c r="F233" s="10"/>
      <c r="G233" s="10"/>
      <c r="H233" s="10"/>
      <c r="I233" s="10"/>
      <c r="J233" s="10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</sheetData>
  <sheetProtection/>
  <mergeCells count="26">
    <mergeCell ref="F6:F7"/>
    <mergeCell ref="G6:G7"/>
    <mergeCell ref="H6:H7"/>
    <mergeCell ref="V6:V8"/>
    <mergeCell ref="W6:W8"/>
    <mergeCell ref="N6:N7"/>
    <mergeCell ref="O6:O7"/>
    <mergeCell ref="P6:P7"/>
    <mergeCell ref="Q6:Q7"/>
    <mergeCell ref="R6:S7"/>
    <mergeCell ref="A1:W1"/>
    <mergeCell ref="A2:W2"/>
    <mergeCell ref="A4:A8"/>
    <mergeCell ref="B4:B8"/>
    <mergeCell ref="C4:E5"/>
    <mergeCell ref="F4:H5"/>
    <mergeCell ref="I4:K5"/>
    <mergeCell ref="L4:Q5"/>
    <mergeCell ref="R4:W5"/>
    <mergeCell ref="C6:C7"/>
    <mergeCell ref="I6:I7"/>
    <mergeCell ref="J6:J7"/>
    <mergeCell ref="K6:K7"/>
    <mergeCell ref="L6:M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2" sqref="G12"/>
    </sheetView>
  </sheetViews>
  <sheetFormatPr defaultColWidth="9.140625" defaultRowHeight="15"/>
  <cols>
    <col min="7" max="8" width="10.8515625" style="0" customWidth="1"/>
  </cols>
  <sheetData>
    <row r="1" spans="1:8" ht="18.75">
      <c r="A1" s="8" t="s">
        <v>7</v>
      </c>
      <c r="B1" s="30"/>
      <c r="C1" s="30"/>
      <c r="D1" s="30"/>
      <c r="E1" s="30"/>
      <c r="F1" s="30"/>
      <c r="G1" s="27"/>
      <c r="H1" s="27"/>
    </row>
    <row r="2" spans="1:8" ht="18.75">
      <c r="A2" s="8" t="s">
        <v>10</v>
      </c>
      <c r="B2" s="30"/>
      <c r="C2" s="30"/>
      <c r="D2" s="30"/>
      <c r="E2" s="30"/>
      <c r="F2" s="30"/>
      <c r="G2" s="27"/>
      <c r="H2" s="27"/>
    </row>
    <row r="3" spans="1:8" ht="18.75">
      <c r="A3" s="8" t="s">
        <v>47</v>
      </c>
      <c r="B3" s="30"/>
      <c r="C3" s="30"/>
      <c r="D3" s="30"/>
      <c r="E3" s="30"/>
      <c r="F3" s="29"/>
      <c r="G3" s="27"/>
      <c r="H3" s="27"/>
    </row>
    <row r="4" spans="1:8" ht="18.75">
      <c r="A4" s="28" t="s">
        <v>48</v>
      </c>
      <c r="B4" s="29"/>
      <c r="C4" s="29"/>
      <c r="D4" s="29"/>
      <c r="E4" s="29"/>
      <c r="F4" s="29"/>
      <c r="G4" s="27"/>
      <c r="H4" s="27"/>
    </row>
    <row r="5" spans="1:8" ht="18.75">
      <c r="A5" s="8" t="s">
        <v>49</v>
      </c>
      <c r="B5" s="30"/>
      <c r="C5" s="30"/>
      <c r="D5" s="30"/>
      <c r="E5" s="30"/>
      <c r="F5" s="30"/>
      <c r="G5" s="27"/>
      <c r="H5" s="27"/>
    </row>
    <row r="6" spans="1:8" ht="18.75">
      <c r="A6" s="8" t="s">
        <v>50</v>
      </c>
      <c r="B6" s="30"/>
      <c r="C6" s="30"/>
      <c r="D6" s="30"/>
      <c r="E6" s="30"/>
      <c r="F6" s="30"/>
      <c r="G6" s="27"/>
      <c r="H6" s="27"/>
    </row>
    <row r="7" spans="1:8" ht="18.75">
      <c r="A7" s="8" t="s">
        <v>51</v>
      </c>
      <c r="B7" s="30"/>
      <c r="C7" s="30"/>
      <c r="D7" s="30"/>
      <c r="E7" s="30"/>
      <c r="F7" s="30"/>
      <c r="G7" s="27"/>
      <c r="H7" s="27"/>
    </row>
    <row r="8" spans="1:8" ht="18.75">
      <c r="A8" s="8" t="s">
        <v>52</v>
      </c>
      <c r="B8" s="30"/>
      <c r="C8" s="30"/>
      <c r="D8" s="30"/>
      <c r="E8" s="30"/>
      <c r="F8" s="30"/>
      <c r="G8" s="27"/>
      <c r="H8" s="27"/>
    </row>
    <row r="9" spans="1:8" ht="18.75">
      <c r="A9" s="8" t="s">
        <v>53</v>
      </c>
      <c r="B9" s="30"/>
      <c r="C9" s="30"/>
      <c r="D9" s="30"/>
      <c r="E9" s="30"/>
      <c r="F9" s="30"/>
      <c r="G9" s="27"/>
      <c r="H9" s="27"/>
    </row>
    <row r="10" spans="1:8" ht="18.75">
      <c r="A10" s="8" t="s">
        <v>54</v>
      </c>
      <c r="B10" s="30"/>
      <c r="C10" s="30"/>
      <c r="D10" s="30"/>
      <c r="E10" s="30"/>
      <c r="F10" s="30"/>
      <c r="G10" s="27"/>
      <c r="H10" s="27"/>
    </row>
    <row r="11" spans="1:8" ht="18.75">
      <c r="A11" s="8" t="s">
        <v>55</v>
      </c>
      <c r="B11" s="30"/>
      <c r="C11" s="30"/>
      <c r="D11" s="30"/>
      <c r="E11" s="30"/>
      <c r="F11" s="30"/>
      <c r="G11" s="27"/>
      <c r="H11" s="27"/>
    </row>
    <row r="12" spans="1:8" ht="18.75">
      <c r="A12" s="8" t="s">
        <v>56</v>
      </c>
      <c r="B12" s="30"/>
      <c r="C12" s="30"/>
      <c r="D12" s="30"/>
      <c r="E12" s="30"/>
      <c r="F12" s="32"/>
      <c r="G12" s="27"/>
      <c r="H12" s="27"/>
    </row>
    <row r="13" spans="1:8" ht="18.75">
      <c r="A13" s="28" t="s">
        <v>57</v>
      </c>
      <c r="B13" s="31"/>
      <c r="C13" s="29"/>
      <c r="D13" s="29"/>
      <c r="E13" s="29"/>
      <c r="F13" s="29"/>
      <c r="G13" s="27"/>
      <c r="H13" s="27"/>
    </row>
    <row r="14" spans="1:8" ht="18.75">
      <c r="A14" s="8" t="s">
        <v>58</v>
      </c>
      <c r="B14" s="30"/>
      <c r="C14" s="30"/>
      <c r="D14" s="30"/>
      <c r="E14" s="30"/>
      <c r="F14" s="30"/>
      <c r="G14" s="27"/>
      <c r="H14" s="27"/>
    </row>
    <row r="15" spans="1:8" ht="18.75">
      <c r="A15" s="8" t="s">
        <v>59</v>
      </c>
      <c r="B15" s="30"/>
      <c r="C15" s="30"/>
      <c r="D15" s="30"/>
      <c r="E15" s="30"/>
      <c r="F15" s="30"/>
      <c r="G15" s="27"/>
      <c r="H15" s="27"/>
    </row>
    <row r="16" spans="1:8" ht="18.75">
      <c r="A16" s="8" t="s">
        <v>60</v>
      </c>
      <c r="B16" s="30"/>
      <c r="C16" s="30"/>
      <c r="D16" s="30"/>
      <c r="E16" s="30"/>
      <c r="F16" s="30"/>
      <c r="G16" s="27"/>
      <c r="H16" s="27"/>
    </row>
    <row r="17" spans="1:8" ht="18.75">
      <c r="A17" s="8" t="s">
        <v>61</v>
      </c>
      <c r="B17" s="30"/>
      <c r="C17" s="30"/>
      <c r="D17" s="30"/>
      <c r="E17" s="30"/>
      <c r="F17" s="30"/>
      <c r="G17" s="27"/>
      <c r="H17" s="27"/>
    </row>
    <row r="18" spans="1:8" ht="18.75">
      <c r="A18" s="8" t="s">
        <v>62</v>
      </c>
      <c r="B18" s="30"/>
      <c r="C18" s="30"/>
      <c r="D18" s="30"/>
      <c r="E18" s="30"/>
      <c r="F18" s="30"/>
      <c r="G18" s="27"/>
      <c r="H18" s="27"/>
    </row>
    <row r="19" spans="1:8" ht="18.75">
      <c r="A19" s="8" t="s">
        <v>63</v>
      </c>
      <c r="B19" s="30"/>
      <c r="C19" s="30"/>
      <c r="D19" s="30"/>
      <c r="E19" s="30"/>
      <c r="F19" s="30"/>
      <c r="G19" s="27"/>
      <c r="H19" s="27"/>
    </row>
    <row r="20" spans="1:8" ht="18.75">
      <c r="A20" s="8" t="s">
        <v>109</v>
      </c>
      <c r="B20" s="30"/>
      <c r="C20" s="30"/>
      <c r="D20" s="30"/>
      <c r="E20" s="30"/>
      <c r="F20" s="30"/>
      <c r="G20" s="27"/>
      <c r="H20" s="27"/>
    </row>
    <row r="21" spans="1:8" ht="18.75">
      <c r="A21" s="8" t="s">
        <v>110</v>
      </c>
      <c r="B21" s="30"/>
      <c r="C21" s="30"/>
      <c r="D21" s="30"/>
      <c r="E21" s="30"/>
      <c r="F21" s="30"/>
      <c r="G21" s="27"/>
      <c r="H21" s="27"/>
    </row>
    <row r="22" spans="1:8" ht="18.75">
      <c r="A22" s="8" t="s">
        <v>64</v>
      </c>
      <c r="B22" s="30"/>
      <c r="C22" s="30"/>
      <c r="D22" s="30"/>
      <c r="E22" s="30"/>
      <c r="F22" s="30"/>
      <c r="G22" s="27"/>
      <c r="H22" s="27"/>
    </row>
    <row r="23" spans="1:8" ht="18.75">
      <c r="A23" s="8" t="s">
        <v>65</v>
      </c>
      <c r="B23" s="30"/>
      <c r="C23" s="30"/>
      <c r="D23" s="30"/>
      <c r="E23" s="30"/>
      <c r="F23" s="30"/>
      <c r="G23" s="27"/>
      <c r="H23" s="27"/>
    </row>
    <row r="24" spans="1:8" ht="18.75">
      <c r="A24" s="8" t="s">
        <v>66</v>
      </c>
      <c r="B24" s="30"/>
      <c r="C24" s="30"/>
      <c r="D24" s="30"/>
      <c r="E24" s="30"/>
      <c r="F24" s="30"/>
      <c r="G24" s="27"/>
      <c r="H24" s="27"/>
    </row>
    <row r="25" spans="1:8" ht="18.75">
      <c r="A25" s="8" t="s">
        <v>67</v>
      </c>
      <c r="B25" s="30"/>
      <c r="C25" s="30"/>
      <c r="D25" s="30"/>
      <c r="E25" s="30"/>
      <c r="F25" s="30"/>
      <c r="G25" s="27"/>
      <c r="H25" s="27"/>
    </row>
    <row r="26" spans="1:8" ht="18.75">
      <c r="A26" s="8" t="s">
        <v>68</v>
      </c>
      <c r="B26" s="30"/>
      <c r="C26" s="30"/>
      <c r="D26" s="30"/>
      <c r="E26" s="30"/>
      <c r="F26" s="30"/>
      <c r="G26" s="27"/>
      <c r="H26" s="27"/>
    </row>
    <row r="27" spans="1:8" ht="18.75">
      <c r="A27" s="8" t="s">
        <v>69</v>
      </c>
      <c r="B27" s="30"/>
      <c r="C27" s="30"/>
      <c r="D27" s="30"/>
      <c r="E27" s="30"/>
      <c r="F27" s="30"/>
      <c r="G27" s="27"/>
      <c r="H27" s="27"/>
    </row>
    <row r="28" spans="1:8" ht="18.75">
      <c r="A28" s="8" t="s">
        <v>70</v>
      </c>
      <c r="B28" s="30"/>
      <c r="C28" s="30"/>
      <c r="D28" s="30"/>
      <c r="E28" s="30"/>
      <c r="F28" s="30"/>
      <c r="G28" s="27"/>
      <c r="H28" s="27"/>
    </row>
    <row r="29" spans="1:8" ht="18.75">
      <c r="A29" s="8" t="s">
        <v>71</v>
      </c>
      <c r="B29" s="30"/>
      <c r="C29" s="30"/>
      <c r="D29" s="30"/>
      <c r="E29" s="30"/>
      <c r="F29" s="30"/>
      <c r="G29" s="27"/>
      <c r="H29" s="27"/>
    </row>
    <row r="30" spans="1:8" ht="18.75">
      <c r="A30" s="8" t="s">
        <v>72</v>
      </c>
      <c r="B30" s="30"/>
      <c r="C30" s="30"/>
      <c r="D30" s="30"/>
      <c r="E30" s="30"/>
      <c r="F30" s="30"/>
      <c r="G30" s="27"/>
      <c r="H30" s="27"/>
    </row>
    <row r="31" spans="1:8" ht="18.75">
      <c r="A31" s="8" t="s">
        <v>73</v>
      </c>
      <c r="B31" s="30"/>
      <c r="C31" s="30"/>
      <c r="D31" s="30"/>
      <c r="E31" s="30"/>
      <c r="F31" s="30"/>
      <c r="G31" s="27"/>
      <c r="H31" s="27"/>
    </row>
    <row r="32" spans="1:8" ht="18.75">
      <c r="A32" s="8" t="s">
        <v>74</v>
      </c>
      <c r="B32" s="30"/>
      <c r="C32" s="30"/>
      <c r="D32" s="30"/>
      <c r="E32" s="30"/>
      <c r="F32" s="30"/>
      <c r="G32" s="27"/>
      <c r="H32" s="27"/>
    </row>
    <row r="33" spans="1:8" ht="18.75">
      <c r="A33" s="8" t="s">
        <v>75</v>
      </c>
      <c r="B33" s="30"/>
      <c r="C33" s="30"/>
      <c r="D33" s="30"/>
      <c r="E33" s="30"/>
      <c r="F33" s="30"/>
      <c r="G33" s="27"/>
      <c r="H33" s="27"/>
    </row>
    <row r="34" spans="1:8" ht="18.75">
      <c r="A34" s="8" t="s">
        <v>76</v>
      </c>
      <c r="B34" s="30"/>
      <c r="C34" s="30"/>
      <c r="D34" s="30"/>
      <c r="E34" s="30"/>
      <c r="F34" s="30"/>
      <c r="G34" s="27"/>
      <c r="H34" s="27"/>
    </row>
    <row r="35" spans="1:8" ht="18.75">
      <c r="A35" s="8" t="s">
        <v>77</v>
      </c>
      <c r="B35" s="30"/>
      <c r="C35" s="30"/>
      <c r="D35" s="30"/>
      <c r="E35" s="30"/>
      <c r="F35" s="30"/>
      <c r="G35" s="27"/>
      <c r="H35" s="27"/>
    </row>
    <row r="36" spans="1:8" ht="18.75">
      <c r="A36" s="8" t="s">
        <v>78</v>
      </c>
      <c r="B36" s="30"/>
      <c r="C36" s="30"/>
      <c r="D36" s="30"/>
      <c r="E36" s="30"/>
      <c r="F36" s="30"/>
      <c r="G36" s="27"/>
      <c r="H36" s="27"/>
    </row>
    <row r="37" spans="1:8" ht="18.75">
      <c r="A37" s="8" t="s">
        <v>79</v>
      </c>
      <c r="B37" s="30"/>
      <c r="C37" s="30"/>
      <c r="D37" s="30"/>
      <c r="E37" s="30"/>
      <c r="F37" s="30"/>
      <c r="G37" s="27"/>
      <c r="H37" s="27"/>
    </row>
    <row r="38" spans="1:8" ht="18.75">
      <c r="A38" s="8" t="s">
        <v>80</v>
      </c>
      <c r="B38" s="30"/>
      <c r="C38" s="30"/>
      <c r="D38" s="30"/>
      <c r="E38" s="30"/>
      <c r="F38" s="30"/>
      <c r="G38" s="27"/>
      <c r="H38" s="27"/>
    </row>
    <row r="39" spans="1:8" ht="18.75">
      <c r="A39" s="8" t="s">
        <v>81</v>
      </c>
      <c r="B39" s="30"/>
      <c r="C39" s="30"/>
      <c r="D39" s="30"/>
      <c r="E39" s="30"/>
      <c r="F39" s="30"/>
      <c r="G39" s="27"/>
      <c r="H39" s="27"/>
    </row>
    <row r="40" spans="1:8" ht="18.75">
      <c r="A40" s="8" t="s">
        <v>82</v>
      </c>
      <c r="B40" s="30"/>
      <c r="C40" s="30"/>
      <c r="D40" s="30"/>
      <c r="E40" s="30"/>
      <c r="F40" s="30"/>
      <c r="G40" s="27"/>
      <c r="H4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8.75">
      <c r="A1" s="8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El-admin</cp:lastModifiedBy>
  <cp:lastPrinted>2016-12-28T13:27:59Z</cp:lastPrinted>
  <dcterms:created xsi:type="dcterms:W3CDTF">2014-08-10T06:48:55Z</dcterms:created>
  <dcterms:modified xsi:type="dcterms:W3CDTF">2016-12-30T07:41:30Z</dcterms:modified>
  <cp:category/>
  <cp:version/>
  <cp:contentType/>
  <cp:contentStatus/>
</cp:coreProperties>
</file>