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45" activeTab="0"/>
  </bookViews>
  <sheets>
    <sheet name="2022 год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<sst xmlns="http://schemas.openxmlformats.org/spreadsheetml/2006/main" count="95" uniqueCount="95">
  <si>
    <t>Национальная оборона</t>
  </si>
  <si>
    <t>Охрана окружающей среды</t>
  </si>
  <si>
    <t>Сведения о внесенных в отчетном финансовом году изменения в решение о бюджете в части расходов бюджета Ипатовского городского округа Ставропольского края</t>
  </si>
  <si>
    <t>за 2022 год</t>
  </si>
  <si>
    <t>(изменение 1) Решение 
от 25 января 2022 г. № 13</t>
  </si>
  <si>
    <t>(изменение 2) Решение 
от 22  марта 2022 г. № 26</t>
  </si>
  <si>
    <t>(изменение 3) Решение 
от 28  июля 2022 г. № 99</t>
  </si>
  <si>
    <t>(изменение 4) Решение 
от 10  ноября 2022 г. № 24</t>
  </si>
  <si>
    <t>(изменение 5) Решение 
от 20  декабря 2022 г. № 42</t>
  </si>
  <si>
    <t>Уточненный план за  2022 год</t>
  </si>
  <si>
    <t xml:space="preserve">Раздел Подраздел </t>
  </si>
  <si>
    <t>01 00</t>
  </si>
  <si>
    <t xml:space="preserve">Наименование </t>
  </si>
  <si>
    <t xml:space="preserve">Общегосударственные вопросы </t>
  </si>
  <si>
    <t>01 02</t>
  </si>
  <si>
    <t xml:space="preserve">Функционирование высшего должностного лица субъекта Российской Федерации и муниципального образования </t>
  </si>
  <si>
    <t>01 03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</si>
  <si>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</si>
  <si>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01 04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</si>
  <si>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</si>
  <si>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01 05</t>
  </si>
  <si>
    <t xml:space="preserve">Судебная система </t>
  </si>
  <si>
    <t>01 06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</si>
  <si>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</si>
  <si>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01 07</t>
  </si>
  <si>
    <t>Обеспечение проведения выборов и референдумов</t>
  </si>
  <si>
    <t>01 11</t>
  </si>
  <si>
    <t xml:space="preserve">Резервные фонды </t>
  </si>
  <si>
    <t>01 13</t>
  </si>
  <si>
    <t xml:space="preserve">Другие общегосударственные вопросы </t>
  </si>
  <si>
    <t>02 00</t>
  </si>
  <si>
    <t>02 03</t>
  </si>
  <si>
    <t>Мобилизационная и вневойсковая подготовка</t>
  </si>
  <si>
    <t>03 00</t>
  </si>
  <si>
    <t xml:space="preserve">Национальная безопасность и правоохранительная деятельность </t>
  </si>
  <si>
    <t>03 09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</si>
  <si>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</si>
  <si>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</si>
  <si>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</si>
  <si>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04 00</t>
  </si>
  <si>
    <t xml:space="preserve">Национальная экономика </t>
  </si>
  <si>
    <t>04 05</t>
  </si>
  <si>
    <t xml:space="preserve">Сельское хозяйство и рыболовство </t>
  </si>
  <si>
    <t>04 09</t>
  </si>
  <si>
    <t xml:space="preserve">Дорожное хозяйство (дорожные фонды) </t>
  </si>
  <si>
    <t>04 12</t>
  </si>
  <si>
    <t xml:space="preserve">Другие вопросы в области национальной экономики </t>
  </si>
  <si>
    <t>05 00</t>
  </si>
  <si>
    <t xml:space="preserve">Жилищно-коммунальное хозяйство </t>
  </si>
  <si>
    <t>05 02</t>
  </si>
  <si>
    <t xml:space="preserve">Коммунальное хозяйство </t>
  </si>
  <si>
    <t>05 03</t>
  </si>
  <si>
    <t xml:space="preserve">Благоустройство </t>
  </si>
  <si>
    <t>05 05</t>
  </si>
  <si>
    <t xml:space="preserve">Другие вопросы в области жилищно-коммунального  хозяйства </t>
  </si>
  <si>
    <t>06 00</t>
  </si>
  <si>
    <t>06 05</t>
  </si>
  <si>
    <t>Другие вопросы в области охраны окружающей среды</t>
  </si>
  <si>
    <t>07 00</t>
  </si>
  <si>
    <t xml:space="preserve">Образование </t>
  </si>
  <si>
    <t>07 01</t>
  </si>
  <si>
    <t xml:space="preserve">Дошкольное образование </t>
  </si>
  <si>
    <t>07 02</t>
  </si>
  <si>
    <t xml:space="preserve">Общее образование </t>
  </si>
  <si>
    <t>07 03</t>
  </si>
  <si>
    <t xml:space="preserve">Дополнительное образование детей </t>
  </si>
  <si>
    <t>07 07</t>
  </si>
  <si>
    <t xml:space="preserve">Молодежная политика  </t>
  </si>
  <si>
    <t>07 09</t>
  </si>
  <si>
    <t xml:space="preserve">Другие вопросы в области образования </t>
  </si>
  <si>
    <t>08 00</t>
  </si>
  <si>
    <t xml:space="preserve">Культура, кинематография </t>
  </si>
  <si>
    <t>08 01</t>
  </si>
  <si>
    <t xml:space="preserve">Культура </t>
  </si>
  <si>
    <t>08 04</t>
  </si>
  <si>
    <t xml:space="preserve">Другие вопросы в области культуры, кинематографии </t>
  </si>
  <si>
    <t>10 00</t>
  </si>
  <si>
    <t xml:space="preserve">Социальная политика </t>
  </si>
  <si>
    <t>10 03</t>
  </si>
  <si>
    <t xml:space="preserve">Социальное обеспечение населения </t>
  </si>
  <si>
    <t>10 04</t>
  </si>
  <si>
    <t xml:space="preserve">Охрана семьи и детства </t>
  </si>
  <si>
    <t>10 06</t>
  </si>
  <si>
    <t xml:space="preserve">Другие вопросы в области социальной политики </t>
  </si>
  <si>
    <t>11 00</t>
  </si>
  <si>
    <t xml:space="preserve">Физическая культура и спорт </t>
  </si>
  <si>
    <t>11 01</t>
  </si>
  <si>
    <t xml:space="preserve">Физическая культура  </t>
  </si>
  <si>
    <t>11 02</t>
  </si>
  <si>
    <t xml:space="preserve">Массовый спорт </t>
  </si>
  <si>
    <t>11 05</t>
  </si>
  <si>
    <t xml:space="preserve">Другие вопросы в области физической культуры и спорта </t>
  </si>
  <si>
    <t>Утвержденный план  на 2022 год  Решение 
от 14 декабря 2021г. № 182</t>
  </si>
  <si>
    <t>ВСЕГО</t>
  </si>
  <si>
    <t>(ст.217 и ст.232 БК)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</si>
</sst>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[Red]\-#,##0.00;0.00"/>
    <numFmt numFmtId="175" formatCode="0.0"/>
    <numFmt numFmtId="176" formatCode="000;[Red]\-000;&quot;&quot;"/>
    <numFmt numFmtId="177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0"/>
      <name val="Arial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6" fillId="32" borderId="10" xfId="0" applyFont="1" applyFill="1" applyBorder="1" applyAlignment="1">
      <alignment horizontal="left" vertical="center" wrapText="1" readingOrder="1"/>
    </xf>
    <xf numFmtId="43" fontId="6" fillId="32" borderId="10" xfId="59" applyFont="1" applyFill="1" applyBorder="1" applyAlignment="1">
      <alignment horizontal="left" vertical="center" wrapText="1" readingOrder="1"/>
    </xf>
    <xf numFmtId="43" fontId="6" fillId="0" borderId="10" xfId="59" applyFont="1" applyBorder="1" applyAlignment="1">
      <alignment horizontal="left" vertical="center" wrapText="1" readingOrder="1"/>
    </xf>
    <xf numFmtId="43" fontId="6" fillId="32" borderId="10" xfId="59" applyFont="1" applyFill="1" applyBorder="1" applyAlignment="1">
      <alignment horizontal="center" vertical="center" wrapText="1" readingOrder="1"/>
    </xf>
    <xf numFmtId="171" fontId="0" fillId="0" borderId="0" xfId="0" applyNumberFormat="1" applyAlignment="1">
      <alignment/>
    </xf>
    <xf numFmtId="43" fontId="6" fillId="33" borderId="10" xfId="59" applyFont="1" applyFill="1" applyBorder="1" applyAlignment="1">
      <alignment horizontal="left" vertical="center" wrapText="1" readingOrder="1"/>
    </xf>
    <xf numFmtId="43" fontId="6" fillId="33" borderId="10" xfId="59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left" vertical="center" wrapText="1" readingOrder="1"/>
    </xf>
    <xf numFmtId="43" fontId="5" fillId="34" borderId="10" xfId="59" applyFont="1" applyFill="1" applyBorder="1" applyAlignment="1">
      <alignment horizontal="left" vertical="center" wrapText="1" readingOrder="1"/>
    </xf>
    <xf numFmtId="43" fontId="8" fillId="35" borderId="10" xfId="59" applyFont="1" applyFill="1" applyBorder="1" applyAlignment="1">
      <alignment horizontal="left" vertical="center" wrapText="1" readingOrder="1"/>
    </xf>
    <xf numFmtId="0" fontId="4" fillId="36" borderId="10" xfId="0" applyFont="1" applyFill="1" applyBorder="1" applyAlignment="1">
      <alignment horizontal="center" vertical="center" wrapText="1" readingOrder="1"/>
    </xf>
    <xf numFmtId="0" fontId="5" fillId="34" borderId="10" xfId="0" applyFont="1" applyFill="1" applyBorder="1" applyAlignment="1">
      <alignment horizontal="center" vertical="center" wrapText="1" readingOrder="1"/>
    </xf>
    <xf numFmtId="43" fontId="5" fillId="34" borderId="10" xfId="59" applyFont="1" applyFill="1" applyBorder="1" applyAlignment="1">
      <alignment horizontal="center" vertical="center" wrapText="1" readingOrder="1"/>
    </xf>
    <xf numFmtId="0" fontId="6" fillId="32" borderId="1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left" vertical="center" wrapText="1" readingOrder="1"/>
    </xf>
    <xf numFmtId="0" fontId="6" fillId="35" borderId="10" xfId="0" applyFont="1" applyFill="1" applyBorder="1" applyAlignment="1">
      <alignment horizontal="center" vertical="center" wrapText="1" readingOrder="1"/>
    </xf>
    <xf numFmtId="0" fontId="8" fillId="35" borderId="10" xfId="0" applyFont="1" applyFill="1" applyBorder="1" applyAlignment="1">
      <alignment horizontal="left" vertical="center" wrapText="1" readingOrder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6"/>
  <sheetViews>
    <sheetView tabSelected="1" view="pageBreakPreview" zoomScale="70" zoomScaleNormal="70" zoomScaleSheetLayoutView="70" zoomScalePageLayoutView="0" workbookViewId="0" topLeftCell="A25">
      <selection activeCell="C15" sqref="C15"/>
    </sheetView>
  </sheetViews>
  <sheetFormatPr defaultColWidth="9.140625" defaultRowHeight="15"/>
  <cols>
    <col min="2" max="2" width="40.421875" style="0" customWidth="1"/>
    <col min="3" max="10" width="23.28125" style="0" customWidth="1"/>
    <col min="12" max="12" width="14.28125" style="0" bestFit="1" customWidth="1"/>
  </cols>
  <sheetData>
    <row r="2" spans="2:10" ht="20.25">
      <c r="B2" s="22" t="s">
        <v>2</v>
      </c>
      <c r="C2" s="22"/>
      <c r="D2" s="22"/>
      <c r="E2" s="22"/>
      <c r="F2" s="22"/>
      <c r="G2" s="22"/>
      <c r="H2" s="22"/>
      <c r="I2" s="22"/>
      <c r="J2" s="22"/>
    </row>
    <row r="3" spans="2:10" ht="20.25">
      <c r="B3" s="23" t="s">
        <v>3</v>
      </c>
      <c r="C3" s="21"/>
      <c r="D3" s="21"/>
      <c r="E3" s="21"/>
      <c r="F3" s="21"/>
      <c r="G3" s="21"/>
      <c r="H3" s="21"/>
      <c r="I3" s="21"/>
      <c r="J3" s="21"/>
    </row>
    <row r="4" spans="1:10" ht="63">
      <c r="A4" s="11" t="s">
        <v>10</v>
      </c>
      <c r="B4" s="11" t="s">
        <v>12</v>
      </c>
      <c r="C4" s="11" t="s">
        <v>92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94</v>
      </c>
      <c r="J4" s="11" t="s">
        <v>9</v>
      </c>
    </row>
    <row r="5" spans="1:10" ht="34.5" customHeight="1">
      <c r="A5" s="12" t="s">
        <v>11</v>
      </c>
      <c r="B5" s="8" t="s">
        <v>13</v>
      </c>
      <c r="C5" s="13">
        <f aca="true" t="shared" si="0" ref="C5:J5">SUM(C6:C13)</f>
        <v>264603.06999999995</v>
      </c>
      <c r="D5" s="13">
        <f t="shared" si="0"/>
        <v>11413.37</v>
      </c>
      <c r="E5" s="13">
        <f t="shared" si="0"/>
        <v>6417.030000000001</v>
      </c>
      <c r="F5" s="13">
        <f t="shared" si="0"/>
        <v>24303.309999999998</v>
      </c>
      <c r="G5" s="13">
        <f t="shared" si="0"/>
        <v>4286.02</v>
      </c>
      <c r="H5" s="13">
        <f t="shared" si="0"/>
        <v>7226.17</v>
      </c>
      <c r="I5" s="13">
        <f t="shared" si="0"/>
        <v>0</v>
      </c>
      <c r="J5" s="13">
        <f t="shared" si="0"/>
        <v>318248.97000000003</v>
      </c>
    </row>
    <row r="6" spans="1:10" ht="63">
      <c r="A6" s="14" t="s">
        <v>14</v>
      </c>
      <c r="B6" s="1" t="s">
        <v>15</v>
      </c>
      <c r="C6" s="2">
        <v>1680.08</v>
      </c>
      <c r="D6" s="2">
        <v>0</v>
      </c>
      <c r="E6" s="2">
        <v>125.76</v>
      </c>
      <c r="F6" s="2">
        <v>255.31</v>
      </c>
      <c r="G6" s="2">
        <v>263.84</v>
      </c>
      <c r="H6" s="2">
        <v>386.01</v>
      </c>
      <c r="I6" s="2"/>
      <c r="J6" s="4">
        <f>SUM(C6:I6)</f>
        <v>2711</v>
      </c>
    </row>
    <row r="7" spans="1:10" ht="78.75">
      <c r="A7" s="15" t="s">
        <v>16</v>
      </c>
      <c r="B7" s="16" t="s">
        <v>17</v>
      </c>
      <c r="C7" s="6">
        <v>6010.24</v>
      </c>
      <c r="D7" s="6">
        <v>0</v>
      </c>
      <c r="E7" s="6">
        <v>223.8</v>
      </c>
      <c r="F7" s="6">
        <v>482.8</v>
      </c>
      <c r="G7" s="6">
        <v>122</v>
      </c>
      <c r="H7" s="6">
        <v>0</v>
      </c>
      <c r="I7" s="6"/>
      <c r="J7" s="7">
        <f aca="true" t="shared" si="1" ref="J7:J22">SUM(C7:I7)</f>
        <v>6838.84</v>
      </c>
    </row>
    <row r="8" spans="1:10" ht="78.75">
      <c r="A8" s="14" t="s">
        <v>18</v>
      </c>
      <c r="B8" s="1" t="s">
        <v>19</v>
      </c>
      <c r="C8" s="2">
        <v>64858.83</v>
      </c>
      <c r="D8" s="2">
        <v>0</v>
      </c>
      <c r="E8" s="2">
        <v>1254.24</v>
      </c>
      <c r="F8" s="2">
        <v>3898.62</v>
      </c>
      <c r="G8" s="2">
        <v>2755.44</v>
      </c>
      <c r="H8" s="2">
        <v>1103.99</v>
      </c>
      <c r="I8" s="2"/>
      <c r="J8" s="4">
        <f t="shared" si="1"/>
        <v>73871.12000000001</v>
      </c>
    </row>
    <row r="9" spans="1:10" ht="26.25" customHeight="1">
      <c r="A9" s="15" t="s">
        <v>20</v>
      </c>
      <c r="B9" s="16" t="s">
        <v>21</v>
      </c>
      <c r="C9" s="6">
        <v>118.52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/>
      <c r="J9" s="7">
        <f t="shared" si="1"/>
        <v>118.52</v>
      </c>
    </row>
    <row r="10" spans="1:10" ht="78.75">
      <c r="A10" s="14" t="s">
        <v>22</v>
      </c>
      <c r="B10" s="1" t="s">
        <v>23</v>
      </c>
      <c r="C10" s="2">
        <v>16151.98</v>
      </c>
      <c r="D10" s="2">
        <v>0</v>
      </c>
      <c r="E10" s="2">
        <v>514.22</v>
      </c>
      <c r="F10" s="2">
        <v>1157.62</v>
      </c>
      <c r="G10" s="2">
        <v>559.22</v>
      </c>
      <c r="H10" s="2">
        <v>1085.5</v>
      </c>
      <c r="I10" s="2"/>
      <c r="J10" s="4">
        <f t="shared" si="1"/>
        <v>19468.54</v>
      </c>
    </row>
    <row r="11" spans="1:10" ht="31.5">
      <c r="A11" s="15" t="s">
        <v>24</v>
      </c>
      <c r="B11" s="16" t="s">
        <v>25</v>
      </c>
      <c r="C11" s="6">
        <v>3379.15</v>
      </c>
      <c r="D11" s="6">
        <v>0</v>
      </c>
      <c r="E11" s="6">
        <v>0</v>
      </c>
      <c r="F11" s="6">
        <v>2154.2</v>
      </c>
      <c r="G11" s="6">
        <v>0</v>
      </c>
      <c r="H11" s="6">
        <v>0</v>
      </c>
      <c r="I11" s="6"/>
      <c r="J11" s="7">
        <f t="shared" si="1"/>
        <v>5533.35</v>
      </c>
    </row>
    <row r="12" spans="1:10" ht="27" customHeight="1">
      <c r="A12" s="14" t="s">
        <v>26</v>
      </c>
      <c r="B12" s="1" t="s">
        <v>27</v>
      </c>
      <c r="C12" s="2">
        <v>100</v>
      </c>
      <c r="D12" s="2">
        <v>2900</v>
      </c>
      <c r="E12" s="2">
        <v>0</v>
      </c>
      <c r="F12" s="2">
        <v>0</v>
      </c>
      <c r="G12" s="2">
        <v>-841.16</v>
      </c>
      <c r="H12" s="2">
        <v>0</v>
      </c>
      <c r="I12" s="2"/>
      <c r="J12" s="4">
        <f t="shared" si="1"/>
        <v>2158.84</v>
      </c>
    </row>
    <row r="13" spans="1:10" ht="31.5">
      <c r="A13" s="15" t="s">
        <v>28</v>
      </c>
      <c r="B13" s="16" t="s">
        <v>29</v>
      </c>
      <c r="C13" s="6">
        <v>172304.27</v>
      </c>
      <c r="D13" s="6">
        <v>8513.37</v>
      </c>
      <c r="E13" s="6">
        <v>4299.01</v>
      </c>
      <c r="F13" s="6">
        <v>16354.76</v>
      </c>
      <c r="G13" s="6">
        <v>1426.68</v>
      </c>
      <c r="H13" s="6">
        <v>4650.67</v>
      </c>
      <c r="I13" s="6"/>
      <c r="J13" s="7">
        <f t="shared" si="1"/>
        <v>207548.76</v>
      </c>
    </row>
    <row r="14" spans="1:10" ht="36.75" customHeight="1">
      <c r="A14" s="12" t="s">
        <v>30</v>
      </c>
      <c r="B14" s="8" t="s">
        <v>0</v>
      </c>
      <c r="C14" s="8">
        <f aca="true" t="shared" si="2" ref="C14:J14">C15</f>
        <v>0</v>
      </c>
      <c r="D14" s="8">
        <f t="shared" si="2"/>
        <v>0</v>
      </c>
      <c r="E14" s="8">
        <f t="shared" si="2"/>
        <v>0</v>
      </c>
      <c r="F14" s="8">
        <f t="shared" si="2"/>
        <v>0</v>
      </c>
      <c r="G14" s="9">
        <f t="shared" si="2"/>
        <v>841.16</v>
      </c>
      <c r="H14" s="9">
        <f t="shared" si="2"/>
        <v>0</v>
      </c>
      <c r="I14" s="9">
        <f t="shared" si="2"/>
        <v>0</v>
      </c>
      <c r="J14" s="12">
        <f t="shared" si="2"/>
        <v>841.16</v>
      </c>
    </row>
    <row r="15" spans="1:10" ht="31.5">
      <c r="A15" s="14" t="s">
        <v>31</v>
      </c>
      <c r="B15" s="1" t="s">
        <v>32</v>
      </c>
      <c r="C15" s="1"/>
      <c r="D15" s="1"/>
      <c r="E15" s="1"/>
      <c r="F15" s="1"/>
      <c r="G15" s="2">
        <v>841.16</v>
      </c>
      <c r="H15" s="2">
        <v>0</v>
      </c>
      <c r="I15" s="2"/>
      <c r="J15" s="4">
        <f t="shared" si="1"/>
        <v>841.16</v>
      </c>
    </row>
    <row r="16" spans="1:10" ht="31.5">
      <c r="A16" s="12" t="s">
        <v>33</v>
      </c>
      <c r="B16" s="8" t="s">
        <v>34</v>
      </c>
      <c r="C16" s="9">
        <f>C17+C18</f>
        <v>6329.7</v>
      </c>
      <c r="D16" s="9">
        <f aca="true" t="shared" si="3" ref="D16:J16">D17+D18</f>
        <v>0</v>
      </c>
      <c r="E16" s="9">
        <f t="shared" si="3"/>
        <v>1.28</v>
      </c>
      <c r="F16" s="9">
        <f t="shared" si="3"/>
        <v>762.61</v>
      </c>
      <c r="G16" s="9">
        <f t="shared" si="3"/>
        <v>114.69</v>
      </c>
      <c r="H16" s="9">
        <f t="shared" si="3"/>
        <v>77.88</v>
      </c>
      <c r="I16" s="9">
        <f t="shared" si="3"/>
        <v>0</v>
      </c>
      <c r="J16" s="9">
        <f t="shared" si="3"/>
        <v>7286.159999999999</v>
      </c>
    </row>
    <row r="17" spans="1:10" ht="63">
      <c r="A17" s="14" t="s">
        <v>35</v>
      </c>
      <c r="B17" s="1" t="s">
        <v>36</v>
      </c>
      <c r="C17" s="2">
        <v>50</v>
      </c>
      <c r="D17" s="2">
        <v>0</v>
      </c>
      <c r="E17" s="2">
        <v>0</v>
      </c>
      <c r="F17" s="2">
        <v>0</v>
      </c>
      <c r="G17" s="2">
        <v>114.69</v>
      </c>
      <c r="H17" s="2">
        <v>0</v>
      </c>
      <c r="I17" s="2"/>
      <c r="J17" s="4">
        <f t="shared" si="1"/>
        <v>164.69</v>
      </c>
    </row>
    <row r="18" spans="1:10" ht="63">
      <c r="A18" s="15" t="s">
        <v>37</v>
      </c>
      <c r="B18" s="16" t="s">
        <v>38</v>
      </c>
      <c r="C18" s="6">
        <v>6279.7</v>
      </c>
      <c r="D18" s="6">
        <v>0</v>
      </c>
      <c r="E18" s="6">
        <v>1.28</v>
      </c>
      <c r="F18" s="6">
        <v>762.61</v>
      </c>
      <c r="G18" s="6">
        <v>0</v>
      </c>
      <c r="H18" s="6">
        <v>77.88</v>
      </c>
      <c r="I18" s="6"/>
      <c r="J18" s="7">
        <f t="shared" si="1"/>
        <v>7121.469999999999</v>
      </c>
    </row>
    <row r="19" spans="1:10" ht="31.5" customHeight="1">
      <c r="A19" s="12" t="s">
        <v>39</v>
      </c>
      <c r="B19" s="8" t="s">
        <v>40</v>
      </c>
      <c r="C19" s="9">
        <f>C20+C21+C22</f>
        <v>42150.17</v>
      </c>
      <c r="D19" s="9">
        <f aca="true" t="shared" si="4" ref="D19:J19">D20+D21+D22</f>
        <v>158702.88</v>
      </c>
      <c r="E19" s="9">
        <f t="shared" si="4"/>
        <v>53567.94</v>
      </c>
      <c r="F19" s="9">
        <f t="shared" si="4"/>
        <v>55992.76</v>
      </c>
      <c r="G19" s="9">
        <f t="shared" si="4"/>
        <v>-20.18</v>
      </c>
      <c r="H19" s="9">
        <f t="shared" si="4"/>
        <v>67268.98</v>
      </c>
      <c r="I19" s="9">
        <f t="shared" si="4"/>
        <v>0</v>
      </c>
      <c r="J19" s="9">
        <f t="shared" si="4"/>
        <v>377662.55000000005</v>
      </c>
    </row>
    <row r="20" spans="1:10" ht="15.75">
      <c r="A20" s="14" t="s">
        <v>41</v>
      </c>
      <c r="B20" s="1" t="s">
        <v>42</v>
      </c>
      <c r="C20" s="2">
        <v>1995.17</v>
      </c>
      <c r="D20" s="2">
        <v>0</v>
      </c>
      <c r="E20" s="2"/>
      <c r="F20" s="2">
        <v>0</v>
      </c>
      <c r="G20" s="2">
        <v>0</v>
      </c>
      <c r="H20" s="2">
        <v>-128.15</v>
      </c>
      <c r="I20" s="2"/>
      <c r="J20" s="4">
        <f t="shared" si="1"/>
        <v>1867.02</v>
      </c>
    </row>
    <row r="21" spans="1:10" ht="31.5">
      <c r="A21" s="15" t="s">
        <v>43</v>
      </c>
      <c r="B21" s="16" t="s">
        <v>44</v>
      </c>
      <c r="C21" s="6">
        <v>39600</v>
      </c>
      <c r="D21" s="6">
        <v>158702.88</v>
      </c>
      <c r="E21" s="6">
        <v>53552.94</v>
      </c>
      <c r="F21" s="6">
        <v>55992.76</v>
      </c>
      <c r="G21" s="6">
        <v>-0.18</v>
      </c>
      <c r="H21" s="6">
        <v>67797.18</v>
      </c>
      <c r="I21" s="6"/>
      <c r="J21" s="7">
        <f t="shared" si="1"/>
        <v>375645.58</v>
      </c>
    </row>
    <row r="22" spans="1:10" ht="31.5">
      <c r="A22" s="14" t="s">
        <v>45</v>
      </c>
      <c r="B22" s="1" t="s">
        <v>46</v>
      </c>
      <c r="C22" s="2">
        <v>555</v>
      </c>
      <c r="D22" s="2">
        <v>0</v>
      </c>
      <c r="E22" s="2">
        <v>15</v>
      </c>
      <c r="F22" s="2">
        <v>0</v>
      </c>
      <c r="G22" s="2">
        <v>-20</v>
      </c>
      <c r="H22" s="2">
        <v>-400.05</v>
      </c>
      <c r="I22" s="2"/>
      <c r="J22" s="4">
        <f t="shared" si="1"/>
        <v>149.95</v>
      </c>
    </row>
    <row r="23" spans="1:10" ht="24.75" customHeight="1">
      <c r="A23" s="12" t="s">
        <v>47</v>
      </c>
      <c r="B23" s="8" t="s">
        <v>48</v>
      </c>
      <c r="C23" s="9">
        <f>C24+C25+C26</f>
        <v>74946.29</v>
      </c>
      <c r="D23" s="9">
        <f aca="true" t="shared" si="5" ref="D23:J23">D24+D25+D26</f>
        <v>38045.36</v>
      </c>
      <c r="E23" s="9">
        <f t="shared" si="5"/>
        <v>7535.92</v>
      </c>
      <c r="F23" s="9">
        <f t="shared" si="5"/>
        <v>-6520.32</v>
      </c>
      <c r="G23" s="9">
        <f t="shared" si="5"/>
        <v>-8044.81</v>
      </c>
      <c r="H23" s="9">
        <f t="shared" si="5"/>
        <v>-21552.69</v>
      </c>
      <c r="I23" s="9">
        <f t="shared" si="5"/>
        <v>-523.83</v>
      </c>
      <c r="J23" s="9">
        <f t="shared" si="5"/>
        <v>83885.92</v>
      </c>
    </row>
    <row r="24" spans="1:10" ht="26.25" customHeight="1">
      <c r="A24" s="14" t="s">
        <v>49</v>
      </c>
      <c r="B24" s="1" t="s">
        <v>50</v>
      </c>
      <c r="C24" s="2"/>
      <c r="D24" s="1"/>
      <c r="E24" s="1"/>
      <c r="F24" s="2"/>
      <c r="G24" s="2"/>
      <c r="H24" s="2"/>
      <c r="I24" s="2"/>
      <c r="J24" s="1"/>
    </row>
    <row r="25" spans="1:10" ht="27" customHeight="1">
      <c r="A25" s="15" t="s">
        <v>51</v>
      </c>
      <c r="B25" s="16" t="s">
        <v>52</v>
      </c>
      <c r="C25" s="6">
        <v>74946.29</v>
      </c>
      <c r="D25" s="6">
        <v>38045.36</v>
      </c>
      <c r="E25" s="6">
        <v>7535.92</v>
      </c>
      <c r="F25" s="6">
        <v>-6520.32</v>
      </c>
      <c r="G25" s="6">
        <v>-8044.81</v>
      </c>
      <c r="H25" s="6">
        <v>-21552.69</v>
      </c>
      <c r="I25" s="6">
        <v>-523.83</v>
      </c>
      <c r="J25" s="7">
        <f>SUM(C25:I25)</f>
        <v>83885.92</v>
      </c>
    </row>
    <row r="26" spans="1:10" ht="31.5">
      <c r="A26" s="14" t="s">
        <v>53</v>
      </c>
      <c r="B26" s="1" t="s">
        <v>54</v>
      </c>
      <c r="C26" s="2"/>
      <c r="D26" s="1"/>
      <c r="E26" s="1"/>
      <c r="F26" s="2"/>
      <c r="G26" s="2"/>
      <c r="H26" s="2"/>
      <c r="I26" s="2"/>
      <c r="J26" s="1"/>
    </row>
    <row r="27" spans="1:10" ht="21" customHeight="1">
      <c r="A27" s="12" t="s">
        <v>55</v>
      </c>
      <c r="B27" s="8" t="s">
        <v>1</v>
      </c>
      <c r="C27" s="8">
        <f>C28</f>
        <v>0</v>
      </c>
      <c r="D27" s="8"/>
      <c r="E27" s="8"/>
      <c r="F27" s="9"/>
      <c r="G27" s="9">
        <f>G28</f>
        <v>849.98</v>
      </c>
      <c r="H27" s="9">
        <f>H28</f>
        <v>0</v>
      </c>
      <c r="I27" s="9">
        <f>I28</f>
        <v>0</v>
      </c>
      <c r="J27" s="9">
        <f>J28</f>
        <v>849.98</v>
      </c>
    </row>
    <row r="28" spans="1:10" ht="31.5">
      <c r="A28" s="14" t="s">
        <v>56</v>
      </c>
      <c r="B28" s="1" t="s">
        <v>57</v>
      </c>
      <c r="C28" s="1"/>
      <c r="D28" s="1"/>
      <c r="E28" s="1"/>
      <c r="F28" s="2"/>
      <c r="G28" s="2">
        <v>849.98</v>
      </c>
      <c r="H28" s="2">
        <v>0</v>
      </c>
      <c r="I28" s="2"/>
      <c r="J28" s="4">
        <f>SUM(C28:I28)</f>
        <v>849.98</v>
      </c>
    </row>
    <row r="29" spans="1:10" ht="24" customHeight="1">
      <c r="A29" s="12" t="s">
        <v>58</v>
      </c>
      <c r="B29" s="8" t="s">
        <v>59</v>
      </c>
      <c r="C29" s="9">
        <f>C30+C31+C32+C33+C34</f>
        <v>793910.6599999999</v>
      </c>
      <c r="D29" s="9">
        <f>SUM(D30:D34)</f>
        <v>360.0900000000005</v>
      </c>
      <c r="E29" s="9">
        <f aca="true" t="shared" si="6" ref="E29:J29">E30+E31+E32+E33+E34</f>
        <v>15197.71</v>
      </c>
      <c r="F29" s="9">
        <f t="shared" si="6"/>
        <v>44043.73</v>
      </c>
      <c r="G29" s="9">
        <f t="shared" si="6"/>
        <v>7563.42</v>
      </c>
      <c r="H29" s="9">
        <f t="shared" si="6"/>
        <v>-1609.3800000000008</v>
      </c>
      <c r="I29" s="9">
        <f t="shared" si="6"/>
        <v>0</v>
      </c>
      <c r="J29" s="9">
        <f t="shared" si="6"/>
        <v>859466.2300000002</v>
      </c>
    </row>
    <row r="30" spans="1:10" ht="15.75">
      <c r="A30" s="14" t="s">
        <v>60</v>
      </c>
      <c r="B30" s="1" t="s">
        <v>61</v>
      </c>
      <c r="C30" s="2">
        <v>240044.44</v>
      </c>
      <c r="D30" s="2">
        <v>-8449.59</v>
      </c>
      <c r="E30" s="2">
        <v>2513.9</v>
      </c>
      <c r="F30" s="2">
        <v>11529.47</v>
      </c>
      <c r="G30" s="2">
        <v>604.7</v>
      </c>
      <c r="H30" s="2">
        <v>-5739.52</v>
      </c>
      <c r="I30" s="2"/>
      <c r="J30" s="4">
        <f aca="true" t="shared" si="7" ref="J30:J45">SUM(C30:I30)</f>
        <v>240503.40000000002</v>
      </c>
    </row>
    <row r="31" spans="1:10" ht="24" customHeight="1">
      <c r="A31" s="15" t="s">
        <v>62</v>
      </c>
      <c r="B31" s="16" t="s">
        <v>63</v>
      </c>
      <c r="C31" s="6">
        <v>469798.69</v>
      </c>
      <c r="D31" s="6">
        <v>8969.28</v>
      </c>
      <c r="E31" s="6">
        <v>11524.8</v>
      </c>
      <c r="F31" s="6">
        <v>27353.78</v>
      </c>
      <c r="G31" s="6">
        <v>9171.31</v>
      </c>
      <c r="H31" s="6">
        <v>5382.65</v>
      </c>
      <c r="I31" s="6"/>
      <c r="J31" s="7">
        <f t="shared" si="7"/>
        <v>532200.5100000001</v>
      </c>
    </row>
    <row r="32" spans="1:10" ht="24" customHeight="1">
      <c r="A32" s="14" t="s">
        <v>64</v>
      </c>
      <c r="B32" s="1" t="s">
        <v>65</v>
      </c>
      <c r="C32" s="2">
        <v>54750.08</v>
      </c>
      <c r="D32" s="2">
        <v>-654.86</v>
      </c>
      <c r="E32" s="2">
        <v>219.72</v>
      </c>
      <c r="F32" s="2">
        <v>2308.07</v>
      </c>
      <c r="G32" s="2">
        <v>-2474.08</v>
      </c>
      <c r="H32" s="2">
        <v>-1800</v>
      </c>
      <c r="I32" s="2"/>
      <c r="J32" s="4">
        <f t="shared" si="7"/>
        <v>52348.93</v>
      </c>
    </row>
    <row r="33" spans="1:10" ht="24" customHeight="1">
      <c r="A33" s="15" t="s">
        <v>66</v>
      </c>
      <c r="B33" s="16" t="s">
        <v>67</v>
      </c>
      <c r="C33" s="6">
        <v>10081.73</v>
      </c>
      <c r="D33" s="6">
        <v>550</v>
      </c>
      <c r="E33" s="6">
        <v>608.79</v>
      </c>
      <c r="F33" s="6">
        <v>1730.87</v>
      </c>
      <c r="G33" s="6">
        <v>0</v>
      </c>
      <c r="H33" s="6">
        <v>513.58</v>
      </c>
      <c r="I33" s="6"/>
      <c r="J33" s="7">
        <f t="shared" si="7"/>
        <v>13484.97</v>
      </c>
    </row>
    <row r="34" spans="1:10" ht="31.5">
      <c r="A34" s="14" t="s">
        <v>68</v>
      </c>
      <c r="B34" s="1" t="s">
        <v>69</v>
      </c>
      <c r="C34" s="2">
        <v>19235.72</v>
      </c>
      <c r="D34" s="2">
        <v>-54.74</v>
      </c>
      <c r="E34" s="2">
        <v>330.5</v>
      </c>
      <c r="F34" s="2">
        <v>1121.54</v>
      </c>
      <c r="G34" s="2">
        <v>261.49</v>
      </c>
      <c r="H34" s="2">
        <v>33.91</v>
      </c>
      <c r="I34" s="2"/>
      <c r="J34" s="4">
        <f t="shared" si="7"/>
        <v>20928.420000000002</v>
      </c>
    </row>
    <row r="35" spans="1:10" ht="26.25" customHeight="1">
      <c r="A35" s="12" t="s">
        <v>70</v>
      </c>
      <c r="B35" s="8" t="s">
        <v>71</v>
      </c>
      <c r="C35" s="9">
        <f>C36+C37</f>
        <v>137134.16999999998</v>
      </c>
      <c r="D35" s="9">
        <f aca="true" t="shared" si="8" ref="D35:J35">D36+D37</f>
        <v>-109.26</v>
      </c>
      <c r="E35" s="9">
        <f t="shared" si="8"/>
        <v>1330.6899999999998</v>
      </c>
      <c r="F35" s="9">
        <f t="shared" si="8"/>
        <v>-3650.2599999999998</v>
      </c>
      <c r="G35" s="9">
        <f t="shared" si="8"/>
        <v>187.76</v>
      </c>
      <c r="H35" s="9">
        <f t="shared" si="8"/>
        <v>290</v>
      </c>
      <c r="I35" s="9">
        <f t="shared" si="8"/>
        <v>0</v>
      </c>
      <c r="J35" s="9">
        <f t="shared" si="8"/>
        <v>135183.09999999998</v>
      </c>
    </row>
    <row r="36" spans="1:10" ht="24.75" customHeight="1">
      <c r="A36" s="14" t="s">
        <v>72</v>
      </c>
      <c r="B36" s="1" t="s">
        <v>73</v>
      </c>
      <c r="C36" s="2">
        <v>132848.21</v>
      </c>
      <c r="D36" s="2">
        <v>-109.26</v>
      </c>
      <c r="E36" s="2">
        <v>1229.59</v>
      </c>
      <c r="F36" s="2">
        <v>-3990.43</v>
      </c>
      <c r="G36" s="2">
        <v>75</v>
      </c>
      <c r="H36" s="2">
        <v>75</v>
      </c>
      <c r="I36" s="2"/>
      <c r="J36" s="4">
        <f t="shared" si="7"/>
        <v>130128.10999999999</v>
      </c>
    </row>
    <row r="37" spans="1:10" ht="31.5">
      <c r="A37" s="15" t="s">
        <v>74</v>
      </c>
      <c r="B37" s="16" t="s">
        <v>75</v>
      </c>
      <c r="C37" s="6">
        <v>4285.96</v>
      </c>
      <c r="D37" s="6">
        <v>0</v>
      </c>
      <c r="E37" s="6">
        <v>101.1</v>
      </c>
      <c r="F37" s="6">
        <v>340.17</v>
      </c>
      <c r="G37" s="6">
        <v>112.76</v>
      </c>
      <c r="H37" s="6">
        <v>215</v>
      </c>
      <c r="I37" s="6"/>
      <c r="J37" s="7">
        <f t="shared" si="7"/>
        <v>5054.990000000001</v>
      </c>
    </row>
    <row r="38" spans="1:10" ht="27" customHeight="1">
      <c r="A38" s="12" t="s">
        <v>76</v>
      </c>
      <c r="B38" s="8" t="s">
        <v>77</v>
      </c>
      <c r="C38" s="9">
        <f>C39+C40+C41</f>
        <v>563563.4500000001</v>
      </c>
      <c r="D38" s="9">
        <f aca="true" t="shared" si="9" ref="D38:J38">D39+D40+D41</f>
        <v>-1.01</v>
      </c>
      <c r="E38" s="9">
        <f t="shared" si="9"/>
        <v>-156.65000000000003</v>
      </c>
      <c r="F38" s="9">
        <f t="shared" si="9"/>
        <v>37167.53999999999</v>
      </c>
      <c r="G38" s="9">
        <f t="shared" si="9"/>
        <v>26751.13</v>
      </c>
      <c r="H38" s="9">
        <f t="shared" si="9"/>
        <v>16584.699999999997</v>
      </c>
      <c r="I38" s="9">
        <f t="shared" si="9"/>
        <v>1270.87</v>
      </c>
      <c r="J38" s="9">
        <f t="shared" si="9"/>
        <v>645180.03</v>
      </c>
    </row>
    <row r="39" spans="1:10" ht="27" customHeight="1">
      <c r="A39" s="14" t="s">
        <v>78</v>
      </c>
      <c r="B39" s="1" t="s">
        <v>79</v>
      </c>
      <c r="C39" s="2">
        <v>213121.87</v>
      </c>
      <c r="D39" s="2">
        <v>-0.51</v>
      </c>
      <c r="E39" s="2">
        <v>74.94</v>
      </c>
      <c r="F39" s="2">
        <v>-2145.72</v>
      </c>
      <c r="G39" s="2">
        <v>7089.27</v>
      </c>
      <c r="H39" s="2">
        <v>5151.52</v>
      </c>
      <c r="I39" s="2">
        <v>15.79</v>
      </c>
      <c r="J39" s="4">
        <f t="shared" si="7"/>
        <v>223307.15999999997</v>
      </c>
    </row>
    <row r="40" spans="1:10" ht="27" customHeight="1">
      <c r="A40" s="15" t="s">
        <v>80</v>
      </c>
      <c r="B40" s="16" t="s">
        <v>81</v>
      </c>
      <c r="C40" s="6">
        <v>327259.53</v>
      </c>
      <c r="D40" s="6">
        <v>0</v>
      </c>
      <c r="E40" s="6">
        <v>-431.91</v>
      </c>
      <c r="F40" s="6">
        <v>37871.42</v>
      </c>
      <c r="G40" s="6">
        <v>19121.09</v>
      </c>
      <c r="H40" s="6">
        <v>11343.22</v>
      </c>
      <c r="I40" s="6">
        <v>1255.08</v>
      </c>
      <c r="J40" s="7">
        <f t="shared" si="7"/>
        <v>396418.43000000005</v>
      </c>
    </row>
    <row r="41" spans="1:10" ht="31.5">
      <c r="A41" s="14" t="s">
        <v>82</v>
      </c>
      <c r="B41" s="1" t="s">
        <v>83</v>
      </c>
      <c r="C41" s="2">
        <v>23182.05</v>
      </c>
      <c r="D41" s="2">
        <v>-0.5</v>
      </c>
      <c r="E41" s="2">
        <v>200.32</v>
      </c>
      <c r="F41" s="2">
        <v>1441.84</v>
      </c>
      <c r="G41" s="2">
        <v>540.77</v>
      </c>
      <c r="H41" s="2">
        <v>89.96</v>
      </c>
      <c r="I41" s="2"/>
      <c r="J41" s="4">
        <f t="shared" si="7"/>
        <v>25454.44</v>
      </c>
    </row>
    <row r="42" spans="1:10" ht="36" customHeight="1">
      <c r="A42" s="12" t="s">
        <v>84</v>
      </c>
      <c r="B42" s="8" t="s">
        <v>85</v>
      </c>
      <c r="C42" s="9">
        <f>C43+C44+C45</f>
        <v>18425.54</v>
      </c>
      <c r="D42" s="9">
        <f aca="true" t="shared" si="10" ref="D42:J42">D43+D44+D45</f>
        <v>-35.87</v>
      </c>
      <c r="E42" s="9">
        <f t="shared" si="10"/>
        <v>253</v>
      </c>
      <c r="F42" s="9">
        <f t="shared" si="10"/>
        <v>868.89</v>
      </c>
      <c r="G42" s="9">
        <f t="shared" si="10"/>
        <v>142.6</v>
      </c>
      <c r="H42" s="9">
        <f t="shared" si="10"/>
        <v>326</v>
      </c>
      <c r="I42" s="9">
        <f t="shared" si="10"/>
        <v>0</v>
      </c>
      <c r="J42" s="9">
        <f t="shared" si="10"/>
        <v>19980.159999999996</v>
      </c>
    </row>
    <row r="43" spans="1:10" ht="26.25" customHeight="1">
      <c r="A43" s="14" t="s">
        <v>86</v>
      </c>
      <c r="B43" s="1" t="s">
        <v>87</v>
      </c>
      <c r="C43" s="2">
        <v>15536</v>
      </c>
      <c r="D43" s="2">
        <v>-35.87</v>
      </c>
      <c r="E43" s="2">
        <v>171</v>
      </c>
      <c r="F43" s="2">
        <v>688.5</v>
      </c>
      <c r="G43" s="2">
        <v>0</v>
      </c>
      <c r="H43" s="2">
        <v>185</v>
      </c>
      <c r="I43" s="2"/>
      <c r="J43" s="4">
        <f t="shared" si="7"/>
        <v>16544.629999999997</v>
      </c>
    </row>
    <row r="44" spans="1:10" ht="27" customHeight="1">
      <c r="A44" s="15" t="s">
        <v>88</v>
      </c>
      <c r="B44" s="16" t="s">
        <v>89</v>
      </c>
      <c r="C44" s="6">
        <v>750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/>
      <c r="J44" s="7">
        <f t="shared" si="7"/>
        <v>750</v>
      </c>
    </row>
    <row r="45" spans="1:12" ht="39.75" customHeight="1">
      <c r="A45" s="17" t="s">
        <v>90</v>
      </c>
      <c r="B45" s="18" t="s">
        <v>91</v>
      </c>
      <c r="C45" s="3">
        <v>2139.54</v>
      </c>
      <c r="D45" s="3">
        <v>0</v>
      </c>
      <c r="E45" s="3">
        <v>82</v>
      </c>
      <c r="F45" s="3">
        <v>180.39</v>
      </c>
      <c r="G45" s="3">
        <v>142.6</v>
      </c>
      <c r="H45" s="3">
        <v>141</v>
      </c>
      <c r="I45" s="3"/>
      <c r="J45" s="4">
        <f t="shared" si="7"/>
        <v>2685.5299999999997</v>
      </c>
      <c r="L45" s="5"/>
    </row>
    <row r="46" spans="1:12" ht="39.75" customHeight="1">
      <c r="A46" s="19"/>
      <c r="B46" s="20" t="s">
        <v>93</v>
      </c>
      <c r="C46" s="10">
        <f>C5+C14+C16+C19+C23+C27+C29+C35+C38+C42</f>
        <v>1901063.0499999998</v>
      </c>
      <c r="D46" s="10">
        <f aca="true" t="shared" si="11" ref="D46:I46">D5+D14+D16+D19+D23+D27+D29+D35+D38+D42</f>
        <v>208375.55999999997</v>
      </c>
      <c r="E46" s="10">
        <f t="shared" si="11"/>
        <v>84146.92000000001</v>
      </c>
      <c r="F46" s="10">
        <f t="shared" si="11"/>
        <v>152968.26</v>
      </c>
      <c r="G46" s="10">
        <f t="shared" si="11"/>
        <v>32671.769999999997</v>
      </c>
      <c r="H46" s="10">
        <f t="shared" si="11"/>
        <v>68611.66</v>
      </c>
      <c r="I46" s="10">
        <f t="shared" si="11"/>
        <v>747.0399999999998</v>
      </c>
      <c r="J46" s="10">
        <f>SUM(C46:I46)</f>
        <v>2448584.2600000002</v>
      </c>
      <c r="L46" s="5"/>
    </row>
  </sheetData>
  <sheetProtection/>
  <mergeCells count="2">
    <mergeCell ref="B2:J2"/>
    <mergeCell ref="B3:J3"/>
  </mergeCells>
  <printOptions/>
  <pageMargins left="0.7" right="0.7" top="0.75" bottom="0.75" header="0.3" footer="0.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2023-06-21T09:04:11Z</cp:lastPrinted>
  <dcterms:created xsi:type="dcterms:W3CDTF">2006-09-16T00:00:00Z</dcterms:created>
  <dcterms:modified xsi:type="dcterms:W3CDTF">2023-06-21T10:15:33Z</dcterms:modified>
  <cp:category/>
  <cp:version/>
  <cp:contentType/>
  <cp:contentStatus/>
</cp:coreProperties>
</file>